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ef\Desktop\Yeni klasör (3)\"/>
    </mc:Choice>
  </mc:AlternateContent>
  <bookViews>
    <workbookView xWindow="0" yWindow="0" windowWidth="28800" windowHeight="12450"/>
  </bookViews>
  <sheets>
    <sheet name="Sayfa1" sheetId="1" r:id="rId1"/>
  </sheets>
  <definedNames>
    <definedName name="byil" localSheetId="0">Sayfa1!$W$4</definedName>
    <definedName name="hata" localSheetId="0">Sayfa1!$L$7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18" i="1" l="1"/>
  <c r="AM19" i="1" s="1"/>
  <c r="AM20" i="1" s="1"/>
  <c r="AM21" i="1" s="1"/>
  <c r="AM22" i="1" s="1"/>
  <c r="AM23" i="1" s="1"/>
  <c r="AM24" i="1" s="1"/>
  <c r="AM25" i="1" s="1"/>
  <c r="AN19" i="1" s="1"/>
  <c r="AF18" i="1"/>
  <c r="AF19" i="1" s="1"/>
  <c r="AF20" i="1" s="1"/>
  <c r="AF21" i="1" s="1"/>
  <c r="AF22" i="1" s="1"/>
  <c r="AF23" i="1" s="1"/>
  <c r="AF24" i="1" s="1"/>
  <c r="AF25" i="1" s="1"/>
  <c r="AG19" i="1" s="1"/>
  <c r="Y18" i="1"/>
  <c r="Y19" i="1" s="1"/>
  <c r="Y20" i="1" s="1"/>
  <c r="Y21" i="1" s="1"/>
  <c r="Y22" i="1" s="1"/>
  <c r="Y23" i="1" s="1"/>
  <c r="Y24" i="1" s="1"/>
  <c r="Y25" i="1" s="1"/>
  <c r="Z19" i="1" s="1"/>
  <c r="R18" i="1"/>
  <c r="R19" i="1" s="1"/>
  <c r="R20" i="1" s="1"/>
  <c r="R21" i="1" s="1"/>
  <c r="R22" i="1" s="1"/>
  <c r="R23" i="1" s="1"/>
  <c r="R24" i="1" s="1"/>
  <c r="R25" i="1" s="1"/>
  <c r="S19" i="1" s="1"/>
  <c r="K18" i="1"/>
  <c r="K19" i="1" s="1"/>
  <c r="K20" i="1" s="1"/>
  <c r="K21" i="1" s="1"/>
  <c r="K22" i="1" s="1"/>
  <c r="K23" i="1" s="1"/>
  <c r="K24" i="1" s="1"/>
  <c r="K25" i="1" s="1"/>
  <c r="L19" i="1" s="1"/>
  <c r="D18" i="1"/>
  <c r="D19" i="1" s="1"/>
  <c r="D20" i="1" s="1"/>
  <c r="D21" i="1" s="1"/>
  <c r="D22" i="1" s="1"/>
  <c r="D23" i="1" s="1"/>
  <c r="D24" i="1" s="1"/>
  <c r="D25" i="1" s="1"/>
  <c r="E19" i="1" s="1"/>
  <c r="AM7" i="1"/>
  <c r="AM8" i="1" s="1"/>
  <c r="AM9" i="1" s="1"/>
  <c r="AM10" i="1" s="1"/>
  <c r="AM11" i="1" s="1"/>
  <c r="AM12" i="1" s="1"/>
  <c r="AM13" i="1" s="1"/>
  <c r="AM14" i="1" s="1"/>
  <c r="AN8" i="1" s="1"/>
  <c r="AF7" i="1"/>
  <c r="AF8" i="1" s="1"/>
  <c r="AF9" i="1" s="1"/>
  <c r="AF10" i="1" s="1"/>
  <c r="AF11" i="1" s="1"/>
  <c r="AF12" i="1" s="1"/>
  <c r="AF13" i="1" s="1"/>
  <c r="AF14" i="1" s="1"/>
  <c r="AG8" i="1" s="1"/>
  <c r="Y7" i="1"/>
  <c r="Y8" i="1" s="1"/>
  <c r="Y9" i="1" s="1"/>
  <c r="Y10" i="1" s="1"/>
  <c r="Y11" i="1" s="1"/>
  <c r="Y12" i="1" s="1"/>
  <c r="Y13" i="1" s="1"/>
  <c r="Y14" i="1" s="1"/>
  <c r="Z8" i="1" s="1"/>
  <c r="R7" i="1"/>
  <c r="R8" i="1" s="1"/>
  <c r="R9" i="1" s="1"/>
  <c r="R10" i="1" s="1"/>
  <c r="R11" i="1" s="1"/>
  <c r="R12" i="1" s="1"/>
  <c r="R13" i="1" s="1"/>
  <c r="R14" i="1" s="1"/>
  <c r="S8" i="1" s="1"/>
  <c r="L7" i="1"/>
  <c r="K7" i="1"/>
  <c r="K8" i="1" s="1"/>
  <c r="K9" i="1" s="1"/>
  <c r="K10" i="1" s="1"/>
  <c r="K11" i="1" s="1"/>
  <c r="K12" i="1" s="1"/>
  <c r="K13" i="1" s="1"/>
  <c r="K14" i="1" s="1"/>
  <c r="L8" i="1" s="1"/>
  <c r="D7" i="1"/>
  <c r="D8" i="1" s="1"/>
  <c r="D9" i="1" s="1"/>
  <c r="D10" i="1" s="1"/>
  <c r="D11" i="1" s="1"/>
  <c r="D12" i="1" s="1"/>
  <c r="D13" i="1" s="1"/>
  <c r="D14" i="1" s="1"/>
  <c r="E8" i="1" s="1"/>
  <c r="AD19" i="1" l="1"/>
  <c r="AC19" i="1"/>
  <c r="AB19" i="1"/>
  <c r="AA19" i="1"/>
  <c r="Z20" i="1"/>
  <c r="AR19" i="1"/>
  <c r="AQ19" i="1"/>
  <c r="AN20" i="1"/>
  <c r="AP19" i="1"/>
  <c r="AO19" i="1"/>
  <c r="AG9" i="1"/>
  <c r="AK8" i="1"/>
  <c r="AH8" i="1"/>
  <c r="AJ8" i="1"/>
  <c r="AI8" i="1"/>
  <c r="M8" i="1"/>
  <c r="N8" i="1" s="1"/>
  <c r="O8" i="1" s="1"/>
  <c r="L9" i="1"/>
  <c r="S9" i="1"/>
  <c r="W8" i="1"/>
  <c r="V8" i="1"/>
  <c r="T8" i="1"/>
  <c r="U8" i="1"/>
  <c r="AD8" i="1"/>
  <c r="AC8" i="1"/>
  <c r="AB8" i="1"/>
  <c r="AA8" i="1"/>
  <c r="Z9" i="1"/>
  <c r="I8" i="1"/>
  <c r="H8" i="1"/>
  <c r="E9" i="1"/>
  <c r="G8" i="1"/>
  <c r="F8" i="1"/>
  <c r="AR8" i="1"/>
  <c r="AQ8" i="1"/>
  <c r="AP8" i="1"/>
  <c r="AO8" i="1"/>
  <c r="AN9" i="1"/>
  <c r="U19" i="1"/>
  <c r="T19" i="1"/>
  <c r="S20" i="1"/>
  <c r="W19" i="1"/>
  <c r="V19" i="1"/>
  <c r="AI19" i="1"/>
  <c r="AK19" i="1"/>
  <c r="AH19" i="1"/>
  <c r="AJ19" i="1"/>
  <c r="AG20" i="1"/>
  <c r="G19" i="1"/>
  <c r="F19" i="1"/>
  <c r="E20" i="1"/>
  <c r="H19" i="1"/>
  <c r="I19" i="1"/>
  <c r="P19" i="1"/>
  <c r="O19" i="1"/>
  <c r="N19" i="1"/>
  <c r="M19" i="1"/>
  <c r="L20" i="1"/>
  <c r="U20" i="1" l="1"/>
  <c r="T20" i="1"/>
  <c r="S21" i="1"/>
  <c r="V20" i="1"/>
  <c r="AH9" i="1"/>
  <c r="AJ9" i="1"/>
  <c r="AG10" i="1"/>
  <c r="AK9" i="1"/>
  <c r="AI9" i="1"/>
  <c r="F9" i="1"/>
  <c r="E10" i="1"/>
  <c r="I9" i="1"/>
  <c r="H9" i="1"/>
  <c r="G9" i="1"/>
  <c r="G20" i="1"/>
  <c r="H20" i="1"/>
  <c r="F20" i="1"/>
  <c r="E21" i="1"/>
  <c r="I20" i="1"/>
  <c r="AN10" i="1"/>
  <c r="AQ9" i="1"/>
  <c r="AP9" i="1"/>
  <c r="AO9" i="1"/>
  <c r="P20" i="1"/>
  <c r="O20" i="1"/>
  <c r="L21" i="1"/>
  <c r="N20" i="1"/>
  <c r="M20" i="1"/>
  <c r="AN21" i="1"/>
  <c r="AR20" i="1"/>
  <c r="AQ20" i="1"/>
  <c r="AP20" i="1"/>
  <c r="AO20" i="1"/>
  <c r="U9" i="1"/>
  <c r="T9" i="1"/>
  <c r="S10" i="1"/>
  <c r="W9" i="1"/>
  <c r="V9" i="1"/>
  <c r="AC9" i="1"/>
  <c r="AB9" i="1"/>
  <c r="AA9" i="1"/>
  <c r="Z10" i="1"/>
  <c r="AJ20" i="1"/>
  <c r="AI20" i="1"/>
  <c r="AH20" i="1"/>
  <c r="AG21" i="1"/>
  <c r="M9" i="1"/>
  <c r="N9" i="1" s="1"/>
  <c r="O9" i="1" s="1"/>
  <c r="L10" i="1"/>
  <c r="Z21" i="1"/>
  <c r="AD20" i="1"/>
  <c r="AC20" i="1"/>
  <c r="AB20" i="1"/>
  <c r="AA20" i="1"/>
  <c r="AO10" i="1" l="1"/>
  <c r="AP10" i="1"/>
  <c r="AN11" i="1"/>
  <c r="AQ10" i="1"/>
  <c r="AG11" i="1"/>
  <c r="AJ10" i="1"/>
  <c r="AI10" i="1"/>
  <c r="AH10" i="1"/>
  <c r="AA21" i="1"/>
  <c r="AB21" i="1"/>
  <c r="Z22" i="1"/>
  <c r="AC21" i="1"/>
  <c r="AG22" i="1"/>
  <c r="AJ21" i="1"/>
  <c r="AI21" i="1"/>
  <c r="AH21" i="1"/>
  <c r="Z11" i="1"/>
  <c r="AC10" i="1"/>
  <c r="AB10" i="1"/>
  <c r="AA10" i="1"/>
  <c r="H21" i="1"/>
  <c r="G21" i="1"/>
  <c r="F21" i="1"/>
  <c r="E22" i="1"/>
  <c r="L11" i="1"/>
  <c r="M10" i="1"/>
  <c r="N10" i="1" s="1"/>
  <c r="O10" i="1" s="1"/>
  <c r="G10" i="1"/>
  <c r="F10" i="1"/>
  <c r="H10" i="1"/>
  <c r="E11" i="1"/>
  <c r="S22" i="1"/>
  <c r="V21" i="1"/>
  <c r="U21" i="1"/>
  <c r="T21" i="1"/>
  <c r="V10" i="1"/>
  <c r="S11" i="1"/>
  <c r="U10" i="1"/>
  <c r="T10" i="1"/>
  <c r="AQ21" i="1"/>
  <c r="AP21" i="1"/>
  <c r="AO21" i="1"/>
  <c r="AN22" i="1"/>
  <c r="M21" i="1"/>
  <c r="L22" i="1"/>
  <c r="O21" i="1"/>
  <c r="N21" i="1"/>
  <c r="M11" i="1" l="1"/>
  <c r="N11" i="1" s="1"/>
  <c r="O11" i="1" s="1"/>
  <c r="L12" i="1"/>
  <c r="AI22" i="1"/>
  <c r="AH22" i="1"/>
  <c r="AJ22" i="1"/>
  <c r="AG23" i="1"/>
  <c r="E23" i="1"/>
  <c r="H22" i="1"/>
  <c r="G22" i="1"/>
  <c r="F22" i="1"/>
  <c r="S12" i="1"/>
  <c r="V11" i="1"/>
  <c r="U11" i="1"/>
  <c r="T11" i="1"/>
  <c r="Z23" i="1"/>
  <c r="AC22" i="1"/>
  <c r="AB22" i="1"/>
  <c r="AA22" i="1"/>
  <c r="O22" i="1"/>
  <c r="L23" i="1"/>
  <c r="N22" i="1"/>
  <c r="M22" i="1"/>
  <c r="S23" i="1"/>
  <c r="U22" i="1"/>
  <c r="T22" i="1"/>
  <c r="V22" i="1"/>
  <c r="AN23" i="1"/>
  <c r="AQ22" i="1"/>
  <c r="AP22" i="1"/>
  <c r="AO22" i="1"/>
  <c r="E12" i="1"/>
  <c r="H11" i="1"/>
  <c r="G11" i="1"/>
  <c r="F11" i="1"/>
  <c r="AC11" i="1"/>
  <c r="Z12" i="1"/>
  <c r="AB11" i="1"/>
  <c r="AA11" i="1"/>
  <c r="AI11" i="1"/>
  <c r="AH11" i="1"/>
  <c r="AG12" i="1"/>
  <c r="AJ11" i="1"/>
  <c r="AN12" i="1"/>
  <c r="AQ11" i="1"/>
  <c r="AP11" i="1"/>
  <c r="AO11" i="1"/>
  <c r="AA23" i="1" l="1"/>
  <c r="AB23" i="1"/>
  <c r="Z24" i="1"/>
  <c r="AC23" i="1"/>
  <c r="S24" i="1"/>
  <c r="V23" i="1"/>
  <c r="U23" i="1"/>
  <c r="T23" i="1"/>
  <c r="V12" i="1"/>
  <c r="U12" i="1"/>
  <c r="T12" i="1"/>
  <c r="S13" i="1"/>
  <c r="AO12" i="1"/>
  <c r="AP12" i="1"/>
  <c r="AQ12" i="1"/>
  <c r="AN13" i="1"/>
  <c r="H23" i="1"/>
  <c r="G23" i="1"/>
  <c r="E24" i="1"/>
  <c r="F23" i="1"/>
  <c r="AQ23" i="1"/>
  <c r="AP23" i="1"/>
  <c r="AO23" i="1"/>
  <c r="AN24" i="1"/>
  <c r="L13" i="1"/>
  <c r="M12" i="1"/>
  <c r="N12" i="1" s="1"/>
  <c r="O12" i="1" s="1"/>
  <c r="AA12" i="1"/>
  <c r="Z13" i="1"/>
  <c r="AC12" i="1"/>
  <c r="AB12" i="1"/>
  <c r="L24" i="1"/>
  <c r="M23" i="1"/>
  <c r="O23" i="1"/>
  <c r="N23" i="1"/>
  <c r="G12" i="1"/>
  <c r="F12" i="1"/>
  <c r="H12" i="1"/>
  <c r="E13" i="1"/>
  <c r="AG24" i="1"/>
  <c r="AJ23" i="1"/>
  <c r="AI23" i="1"/>
  <c r="AH23" i="1"/>
  <c r="AG13" i="1"/>
  <c r="AJ12" i="1"/>
  <c r="AI12" i="1"/>
  <c r="AH12" i="1"/>
  <c r="AN25" i="1" l="1"/>
  <c r="AQ24" i="1"/>
  <c r="AP24" i="1"/>
  <c r="AO24" i="1"/>
  <c r="S14" i="1"/>
  <c r="V13" i="1"/>
  <c r="U13" i="1"/>
  <c r="T13" i="1"/>
  <c r="O24" i="1"/>
  <c r="N24" i="1"/>
  <c r="M24" i="1"/>
  <c r="L25" i="1"/>
  <c r="E25" i="1"/>
  <c r="H24" i="1"/>
  <c r="G24" i="1"/>
  <c r="F24" i="1"/>
  <c r="M13" i="1"/>
  <c r="N13" i="1" s="1"/>
  <c r="O13" i="1" s="1"/>
  <c r="L14" i="1"/>
  <c r="M14" i="1" s="1"/>
  <c r="N14" i="1" s="1"/>
  <c r="O14" i="1" s="1"/>
  <c r="AI13" i="1"/>
  <c r="AH13" i="1"/>
  <c r="AG14" i="1"/>
  <c r="AJ13" i="1"/>
  <c r="AI24" i="1"/>
  <c r="AH24" i="1"/>
  <c r="AJ24" i="1"/>
  <c r="AG25" i="1"/>
  <c r="Z25" i="1"/>
  <c r="AC24" i="1"/>
  <c r="AB24" i="1"/>
  <c r="AA24" i="1"/>
  <c r="E14" i="1"/>
  <c r="H13" i="1"/>
  <c r="G13" i="1"/>
  <c r="F13" i="1"/>
  <c r="U24" i="1"/>
  <c r="S25" i="1"/>
  <c r="V24" i="1"/>
  <c r="T24" i="1"/>
  <c r="AC13" i="1"/>
  <c r="AB13" i="1"/>
  <c r="AA13" i="1"/>
  <c r="Z14" i="1"/>
  <c r="AN14" i="1"/>
  <c r="AQ13" i="1"/>
  <c r="AP13" i="1"/>
  <c r="AO13" i="1"/>
  <c r="V25" i="1" l="1"/>
  <c r="U25" i="1"/>
  <c r="T25" i="1"/>
  <c r="O25" i="1"/>
  <c r="M25" i="1"/>
  <c r="N25" i="1"/>
  <c r="AJ25" i="1"/>
  <c r="AI25" i="1"/>
  <c r="AH25" i="1"/>
  <c r="AQ25" i="1"/>
  <c r="AP25" i="1"/>
  <c r="AO25" i="1"/>
  <c r="G14" i="1"/>
  <c r="F14" i="1"/>
  <c r="H14" i="1"/>
  <c r="H25" i="1"/>
  <c r="G25" i="1"/>
  <c r="F25" i="1"/>
  <c r="AJ14" i="1"/>
  <c r="AI14" i="1"/>
  <c r="AH14" i="1"/>
  <c r="AO14" i="1"/>
  <c r="AQ14" i="1"/>
  <c r="AP14" i="1"/>
  <c r="AC14" i="1"/>
  <c r="AB14" i="1"/>
  <c r="AA14" i="1"/>
  <c r="AA25" i="1"/>
  <c r="AB25" i="1"/>
  <c r="AC25" i="1"/>
  <c r="V14" i="1"/>
  <c r="U14" i="1"/>
  <c r="T14" i="1"/>
</calcChain>
</file>

<file path=xl/sharedStrings.xml><?xml version="1.0" encoding="utf-8"?>
<sst xmlns="http://schemas.openxmlformats.org/spreadsheetml/2006/main" count="28" uniqueCount="21">
  <si>
    <t>Y I L L I K   T A K V İ M</t>
  </si>
  <si>
    <t>Y I L :</t>
  </si>
  <si>
    <t>OCAK</t>
  </si>
  <si>
    <t>ŞUBAT</t>
  </si>
  <si>
    <t>MART</t>
  </si>
  <si>
    <t>NİSAN</t>
  </si>
  <si>
    <t>MAYIS</t>
  </si>
  <si>
    <t>HAZİRAN</t>
  </si>
  <si>
    <t>Pzt</t>
  </si>
  <si>
    <t>Sal</t>
  </si>
  <si>
    <t>Çar</t>
  </si>
  <si>
    <t>Per</t>
  </si>
  <si>
    <t>Cum</t>
  </si>
  <si>
    <t>Cmt</t>
  </si>
  <si>
    <t>Paz</t>
  </si>
  <si>
    <t>TEMMUZ</t>
  </si>
  <si>
    <t>AĞUSTOS</t>
  </si>
  <si>
    <t>EYLÜL</t>
  </si>
  <si>
    <t>EKİM</t>
  </si>
  <si>
    <t>KASIM</t>
  </si>
  <si>
    <t>ARALIK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</si>
</sst>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2"/>
      <color indexed="8"/>
      <name val="Arial Black"/>
      <family val="2"/>
    </font>
    <font>
      <b/>
      <sz val="10"/>
      <name val="Arial Tur"/>
      <charset val="162"/>
    </font>
    <font>
      <b/>
      <sz val="10"/>
      <name val="Arial"/>
      <family val="2"/>
    </font>
    <font>
      <b/>
      <sz val="12"/>
      <color indexed="62"/>
      <name val="Arial Tur"/>
      <charset val="162"/>
    </font>
    <font>
      <sz val="12"/>
      <color indexed="62"/>
      <name val="Arial Tur"/>
      <charset val="162"/>
    </font>
    <font>
      <sz val="10"/>
      <color indexed="9"/>
      <name val="Arial Tur"/>
      <charset val="162"/>
    </font>
    <font>
      <b/>
      <sz val="9"/>
      <name val="Arial Tur"/>
      <family val="2"/>
      <charset val="162"/>
    </font>
    <font>
      <b/>
      <sz val="10"/>
      <color indexed="18"/>
      <name val="Arial Tur"/>
      <charset val="162"/>
    </font>
    <font>
      <sz val="9"/>
      <name val="Arial Tur"/>
      <family val="2"/>
      <charset val="162"/>
    </font>
    <font>
      <b/>
      <sz val="10"/>
      <color indexed="13"/>
      <name val="Arial Tur"/>
      <charset val="162"/>
    </font>
    <font>
      <u/>
      <sz val="10"/>
      <color indexed="12"/>
      <name val="Arial Tur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26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1" fillId="0" borderId="0" xfId="1" applyFont="1" applyFill="1" applyBorder="1"/>
    <xf numFmtId="0" fontId="1" fillId="0" borderId="1" xfId="1" applyFont="1" applyFill="1" applyBorder="1"/>
    <xf numFmtId="0" fontId="1" fillId="0" borderId="2" xfId="1" applyFont="1" applyFill="1" applyBorder="1"/>
    <xf numFmtId="0" fontId="1" fillId="0" borderId="3" xfId="1" applyFont="1" applyFill="1" applyBorder="1"/>
    <xf numFmtId="0" fontId="1" fillId="0" borderId="4" xfId="1" applyFont="1" applyFill="1" applyBorder="1"/>
    <xf numFmtId="0" fontId="2" fillId="2" borderId="5" xfId="1" applyFont="1" applyFill="1" applyBorder="1" applyAlignment="1">
      <alignment horizontal="center"/>
    </xf>
    <xf numFmtId="0" fontId="1" fillId="2" borderId="6" xfId="1" applyFill="1" applyBorder="1" applyAlignment="1"/>
    <xf numFmtId="0" fontId="1" fillId="2" borderId="7" xfId="1" applyFill="1" applyBorder="1" applyAlignment="1"/>
    <xf numFmtId="0" fontId="1" fillId="0" borderId="8" xfId="1" applyFont="1" applyFill="1" applyBorder="1"/>
    <xf numFmtId="0" fontId="3" fillId="0" borderId="0" xfId="1" applyFont="1" applyFill="1" applyBorder="1"/>
    <xf numFmtId="0" fontId="4" fillId="3" borderId="9" xfId="1" applyFont="1" applyFill="1" applyBorder="1"/>
    <xf numFmtId="0" fontId="1" fillId="3" borderId="10" xfId="1" applyFont="1" applyFill="1" applyBorder="1"/>
    <xf numFmtId="0" fontId="5" fillId="2" borderId="9" xfId="1" applyFont="1" applyFill="1" applyBorder="1" applyAlignment="1" applyProtection="1">
      <alignment horizontal="center"/>
      <protection locked="0"/>
    </xf>
    <xf numFmtId="0" fontId="6" fillId="2" borderId="11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0" fontId="7" fillId="0" borderId="0" xfId="1" applyFont="1" applyFill="1" applyBorder="1"/>
    <xf numFmtId="0" fontId="8" fillId="2" borderId="12" xfId="1" applyFont="1" applyFill="1" applyBorder="1"/>
    <xf numFmtId="0" fontId="9" fillId="2" borderId="13" xfId="1" applyFont="1" applyFill="1" applyBorder="1"/>
    <xf numFmtId="0" fontId="9" fillId="2" borderId="14" xfId="1" applyFont="1" applyFill="1" applyBorder="1"/>
    <xf numFmtId="0" fontId="9" fillId="2" borderId="15" xfId="1" applyFont="1" applyFill="1" applyBorder="1"/>
    <xf numFmtId="0" fontId="1" fillId="2" borderId="15" xfId="1" applyFont="1" applyFill="1" applyBorder="1"/>
    <xf numFmtId="0" fontId="8" fillId="2" borderId="16" xfId="1" applyFont="1" applyFill="1" applyBorder="1"/>
    <xf numFmtId="0" fontId="9" fillId="2" borderId="17" xfId="1" applyFont="1" applyFill="1" applyBorder="1"/>
    <xf numFmtId="0" fontId="9" fillId="2" borderId="0" xfId="1" applyFont="1" applyFill="1" applyBorder="1"/>
    <xf numFmtId="0" fontId="9" fillId="2" borderId="18" xfId="1" applyFont="1" applyFill="1" applyBorder="1"/>
    <xf numFmtId="0" fontId="1" fillId="2" borderId="18" xfId="1" applyFont="1" applyFill="1" applyBorder="1"/>
    <xf numFmtId="0" fontId="10" fillId="3" borderId="16" xfId="1" applyFont="1" applyFill="1" applyBorder="1"/>
    <xf numFmtId="0" fontId="11" fillId="4" borderId="17" xfId="1" applyFont="1" applyFill="1" applyBorder="1"/>
    <xf numFmtId="0" fontId="11" fillId="4" borderId="0" xfId="1" applyFont="1" applyFill="1" applyBorder="1"/>
    <xf numFmtId="0" fontId="11" fillId="4" borderId="18" xfId="1" applyFont="1" applyFill="1" applyBorder="1"/>
    <xf numFmtId="0" fontId="1" fillId="4" borderId="18" xfId="1" applyFont="1" applyFill="1" applyBorder="1"/>
    <xf numFmtId="0" fontId="10" fillId="3" borderId="19" xfId="1" applyFont="1" applyFill="1" applyBorder="1"/>
    <xf numFmtId="0" fontId="11" fillId="4" borderId="20" xfId="1" applyFont="1" applyFill="1" applyBorder="1"/>
    <xf numFmtId="0" fontId="11" fillId="4" borderId="21" xfId="1" applyFont="1" applyFill="1" applyBorder="1"/>
    <xf numFmtId="0" fontId="11" fillId="4" borderId="22" xfId="1" applyFont="1" applyFill="1" applyBorder="1"/>
    <xf numFmtId="0" fontId="1" fillId="4" borderId="22" xfId="1" applyFont="1" applyFill="1" applyBorder="1"/>
    <xf numFmtId="0" fontId="1" fillId="0" borderId="23" xfId="1" applyFont="1" applyFill="1" applyBorder="1"/>
    <xf numFmtId="0" fontId="1" fillId="0" borderId="24" xfId="1" applyFont="1" applyFill="1" applyBorder="1"/>
    <xf numFmtId="0" fontId="1" fillId="0" borderId="25" xfId="1" applyFont="1" applyFill="1" applyBorder="1"/>
    <xf numFmtId="0" fontId="12" fillId="0" borderId="0" xfId="2" applyFill="1" applyBorder="1" applyAlignment="1" applyProtection="1">
      <alignment horizontal="center"/>
    </xf>
    <xf numFmtId="0" fontId="1" fillId="0" borderId="0" xfId="1" applyFont="1" applyFill="1" applyBorder="1" applyAlignment="1">
      <alignment horizontal="center"/>
    </xf>
    <xf numFmtId="0" fontId="12" fillId="0" borderId="0" xfId="2" applyFont="1" applyFill="1" applyBorder="1" applyAlignment="1" applyProtection="1">
      <alignment horizontal="left"/>
    </xf>
    <xf numFmtId="0" fontId="12" fillId="0" borderId="0" xfId="2" applyFont="1" applyFill="1" applyBorder="1" applyAlignment="1" applyProtection="1">
      <alignment horizontal="center"/>
    </xf>
  </cellXfs>
  <cellStyles count="3">
    <cellStyle name="Köprü 3" xfId="2"/>
    <cellStyle name="Normal" xfId="0" builtinId="0"/>
    <cellStyle name="Normal 2 2" xfId="1"/>
  </cellStyles>
  <dxfs count="15">
    <dxf>
      <font>
        <b/>
        <i val="0"/>
        <condense val="0"/>
        <extend val="0"/>
        <color indexed="18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18"/>
      </font>
      <fill>
        <patternFill>
          <bgColor indexed="10"/>
        </patternFill>
      </fill>
    </dxf>
    <dxf>
      <font>
        <b/>
        <i val="0"/>
        <condense val="0"/>
        <extend val="0"/>
        <color indexed="18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34"/>
      </font>
      <fill>
        <patternFill>
          <bgColor indexed="10"/>
        </patternFill>
      </fill>
    </dxf>
    <dxf>
      <font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18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  <color indexed="18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5" fmlaLink="$W$4" max="2500" min="1900" page="10" val="2023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Veri!A1"/><Relationship Id="rId1" Type="http://schemas.openxmlformats.org/officeDocument/2006/relationships/hyperlink" Target="#ANASAYFA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0</xdr:rowOff>
    </xdr:from>
    <xdr:to>
      <xdr:col>5</xdr:col>
      <xdr:colOff>203521</xdr:colOff>
      <xdr:row>0</xdr:row>
      <xdr:rowOff>1731</xdr:rowOff>
    </xdr:to>
    <xdr:grpSp>
      <xdr:nvGrpSpPr>
        <xdr:cNvPr id="2" name="1 Grup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AC00-000002000000}"/>
            </a:ext>
          </a:extLst>
        </xdr:cNvPr>
        <xdr:cNvGrpSpPr/>
      </xdr:nvGrpSpPr>
      <xdr:grpSpPr>
        <a:xfrm>
          <a:off x="38100" y="0"/>
          <a:ext cx="1327471" cy="1731"/>
          <a:chOff x="0" y="0"/>
          <a:chExt cx="1885950" cy="323533"/>
        </a:xfrm>
      </xdr:grpSpPr>
      <xdr:sp macro="" textlink="">
        <xdr:nvSpPr>
          <xdr:cNvPr id="3" name="2 Yuvarlatılmış Dikdörtgen">
            <a:extLst>
              <a:ext uri="{FF2B5EF4-FFF2-40B4-BE49-F238E27FC236}">
                <a16:creationId xmlns="" xmlns:a16="http://schemas.microsoft.com/office/drawing/2014/main" id="{00000000-0008-0000-AC00-000003000000}"/>
              </a:ext>
            </a:extLst>
          </xdr:cNvPr>
          <xdr:cNvSpPr/>
        </xdr:nvSpPr>
        <xdr:spPr>
          <a:xfrm>
            <a:off x="0" y="0"/>
            <a:ext cx="1885950" cy="323533"/>
          </a:xfrm>
          <a:prstGeom prst="roundRect">
            <a:avLst/>
          </a:prstGeom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003">
            <a:schemeClr val="dk2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</xdr:sp>
      <xdr:sp macro="" textlink="">
        <xdr:nvSpPr>
          <xdr:cNvPr id="4" name="Yuvarlatılmış Dikdörtgen 4">
            <a:extLst>
              <a:ext uri="{FF2B5EF4-FFF2-40B4-BE49-F238E27FC236}">
                <a16:creationId xmlns="" xmlns:a16="http://schemas.microsoft.com/office/drawing/2014/main" id="{00000000-0008-0000-AC00-000004000000}"/>
              </a:ext>
            </a:extLst>
          </xdr:cNvPr>
          <xdr:cNvSpPr/>
        </xdr:nvSpPr>
        <xdr:spPr>
          <a:xfrm>
            <a:off x="15794" y="15794"/>
            <a:ext cx="1854362" cy="291945"/>
          </a:xfrm>
          <a:prstGeom prst="rect">
            <a:avLst/>
          </a:prstGeom>
        </xdr:spPr>
        <xdr:style>
          <a:lnRef idx="0">
            <a:scrgbClr r="0" g="0" b="0"/>
          </a:lnRef>
          <a:fillRef idx="1003">
            <a:schemeClr val="dk2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spcFirstLastPara="0" vert="horz" wrap="square" lIns="60960" tIns="60960" rIns="60960" bIns="60960" numCol="1" spcCol="1270" anchor="ctr" anchorCtr="0">
            <a:noAutofit/>
          </a:bodyPr>
          <a:lstStyle/>
          <a:p>
            <a:pPr lvl="0" algn="ctr" defTabSz="7112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tr-TR" sz="1000" b="1" kern="1200">
                <a:latin typeface="Maiandra GD" pitchFamily="34" charset="0"/>
                <a:cs typeface="Aharoni" pitchFamily="2" charset="-79"/>
              </a:rPr>
              <a:t>ANASAYFA</a:t>
            </a:r>
          </a:p>
        </xdr:txBody>
      </xdr:sp>
    </xdr:grpSp>
    <xdr:clientData/>
  </xdr:twoCellAnchor>
  <xdr:twoCellAnchor>
    <xdr:from>
      <xdr:col>6</xdr:col>
      <xdr:colOff>12992</xdr:colOff>
      <xdr:row>0</xdr:row>
      <xdr:rowOff>0</xdr:rowOff>
    </xdr:from>
    <xdr:to>
      <xdr:col>11</xdr:col>
      <xdr:colOff>45063</xdr:colOff>
      <xdr:row>0</xdr:row>
      <xdr:rowOff>1731</xdr:rowOff>
    </xdr:to>
    <xdr:grpSp>
      <xdr:nvGrpSpPr>
        <xdr:cNvPr id="5" name="4 Grup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AC00-000005000000}"/>
            </a:ext>
          </a:extLst>
        </xdr:cNvPr>
        <xdr:cNvGrpSpPr/>
      </xdr:nvGrpSpPr>
      <xdr:grpSpPr>
        <a:xfrm>
          <a:off x="1384592" y="0"/>
          <a:ext cx="1079821" cy="1731"/>
          <a:chOff x="0" y="0"/>
          <a:chExt cx="1885950" cy="323533"/>
        </a:xfrm>
      </xdr:grpSpPr>
      <xdr:sp macro="" textlink="">
        <xdr:nvSpPr>
          <xdr:cNvPr id="6" name="5 Yuvarlatılmış Dikdörtgen">
            <a:extLst>
              <a:ext uri="{FF2B5EF4-FFF2-40B4-BE49-F238E27FC236}">
                <a16:creationId xmlns="" xmlns:a16="http://schemas.microsoft.com/office/drawing/2014/main" id="{00000000-0008-0000-AC00-000006000000}"/>
              </a:ext>
            </a:extLst>
          </xdr:cNvPr>
          <xdr:cNvSpPr/>
        </xdr:nvSpPr>
        <xdr:spPr>
          <a:xfrm>
            <a:off x="0" y="0"/>
            <a:ext cx="1885950" cy="323533"/>
          </a:xfrm>
          <a:prstGeom prst="roundRect">
            <a:avLst/>
          </a:prstGeom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003">
            <a:schemeClr val="dk2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</xdr:sp>
      <xdr:sp macro="" textlink="">
        <xdr:nvSpPr>
          <xdr:cNvPr id="7" name="Yuvarlatılmış Dikdörtgen 4">
            <a:extLst>
              <a:ext uri="{FF2B5EF4-FFF2-40B4-BE49-F238E27FC236}">
                <a16:creationId xmlns="" xmlns:a16="http://schemas.microsoft.com/office/drawing/2014/main" id="{00000000-0008-0000-AC00-000007000000}"/>
              </a:ext>
            </a:extLst>
          </xdr:cNvPr>
          <xdr:cNvSpPr/>
        </xdr:nvSpPr>
        <xdr:spPr>
          <a:xfrm>
            <a:off x="15794" y="15794"/>
            <a:ext cx="1854362" cy="291945"/>
          </a:xfrm>
          <a:prstGeom prst="rect">
            <a:avLst/>
          </a:prstGeom>
        </xdr:spPr>
        <xdr:style>
          <a:lnRef idx="0">
            <a:scrgbClr r="0" g="0" b="0"/>
          </a:lnRef>
          <a:fillRef idx="1003">
            <a:schemeClr val="dk2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spcFirstLastPara="0" vert="horz" wrap="square" lIns="60960" tIns="60960" rIns="60960" bIns="60960" numCol="1" spcCol="1270" anchor="ctr" anchorCtr="0">
            <a:noAutofit/>
          </a:bodyPr>
          <a:lstStyle/>
          <a:p>
            <a:pPr lvl="0" algn="ctr" defTabSz="7112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tr-TR" sz="1000" b="1" kern="1200">
                <a:latin typeface="Maiandra GD" pitchFamily="34" charset="0"/>
                <a:cs typeface="Aharoni" pitchFamily="2" charset="-79"/>
              </a:rPr>
              <a:t>VERİLER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28575</xdr:colOff>
          <xdr:row>2</xdr:row>
          <xdr:rowOff>152400</xdr:rowOff>
        </xdr:from>
        <xdr:to>
          <xdr:col>26</xdr:col>
          <xdr:colOff>133350</xdr:colOff>
          <xdr:row>4</xdr:row>
          <xdr:rowOff>0</xdr:rowOff>
        </xdr:to>
        <xdr:sp macro="" textlink="">
          <xdr:nvSpPr>
            <xdr:cNvPr id="1025" name="Spinner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29"/>
  <sheetViews>
    <sheetView tabSelected="1" workbookViewId="0">
      <selection activeCell="BG33" sqref="BG33"/>
    </sheetView>
  </sheetViews>
  <sheetFormatPr defaultColWidth="3.140625" defaultRowHeight="12.75" x14ac:dyDescent="0.2"/>
  <cols>
    <col min="1" max="1" width="3" style="1" customWidth="1"/>
    <col min="2" max="2" width="5" style="1" customWidth="1"/>
    <col min="3" max="256" width="3.140625" style="1"/>
    <col min="257" max="257" width="3" style="1" customWidth="1"/>
    <col min="258" max="258" width="5" style="1" customWidth="1"/>
    <col min="259" max="512" width="3.140625" style="1"/>
    <col min="513" max="513" width="3" style="1" customWidth="1"/>
    <col min="514" max="514" width="5" style="1" customWidth="1"/>
    <col min="515" max="768" width="3.140625" style="1"/>
    <col min="769" max="769" width="3" style="1" customWidth="1"/>
    <col min="770" max="770" width="5" style="1" customWidth="1"/>
    <col min="771" max="1024" width="3.140625" style="1"/>
    <col min="1025" max="1025" width="3" style="1" customWidth="1"/>
    <col min="1026" max="1026" width="5" style="1" customWidth="1"/>
    <col min="1027" max="1280" width="3.140625" style="1"/>
    <col min="1281" max="1281" width="3" style="1" customWidth="1"/>
    <col min="1282" max="1282" width="5" style="1" customWidth="1"/>
    <col min="1283" max="1536" width="3.140625" style="1"/>
    <col min="1537" max="1537" width="3" style="1" customWidth="1"/>
    <col min="1538" max="1538" width="5" style="1" customWidth="1"/>
    <col min="1539" max="1792" width="3.140625" style="1"/>
    <col min="1793" max="1793" width="3" style="1" customWidth="1"/>
    <col min="1794" max="1794" width="5" style="1" customWidth="1"/>
    <col min="1795" max="2048" width="3.140625" style="1"/>
    <col min="2049" max="2049" width="3" style="1" customWidth="1"/>
    <col min="2050" max="2050" width="5" style="1" customWidth="1"/>
    <col min="2051" max="2304" width="3.140625" style="1"/>
    <col min="2305" max="2305" width="3" style="1" customWidth="1"/>
    <col min="2306" max="2306" width="5" style="1" customWidth="1"/>
    <col min="2307" max="2560" width="3.140625" style="1"/>
    <col min="2561" max="2561" width="3" style="1" customWidth="1"/>
    <col min="2562" max="2562" width="5" style="1" customWidth="1"/>
    <col min="2563" max="2816" width="3.140625" style="1"/>
    <col min="2817" max="2817" width="3" style="1" customWidth="1"/>
    <col min="2818" max="2818" width="5" style="1" customWidth="1"/>
    <col min="2819" max="3072" width="3.140625" style="1"/>
    <col min="3073" max="3073" width="3" style="1" customWidth="1"/>
    <col min="3074" max="3074" width="5" style="1" customWidth="1"/>
    <col min="3075" max="3328" width="3.140625" style="1"/>
    <col min="3329" max="3329" width="3" style="1" customWidth="1"/>
    <col min="3330" max="3330" width="5" style="1" customWidth="1"/>
    <col min="3331" max="3584" width="3.140625" style="1"/>
    <col min="3585" max="3585" width="3" style="1" customWidth="1"/>
    <col min="3586" max="3586" width="5" style="1" customWidth="1"/>
    <col min="3587" max="3840" width="3.140625" style="1"/>
    <col min="3841" max="3841" width="3" style="1" customWidth="1"/>
    <col min="3842" max="3842" width="5" style="1" customWidth="1"/>
    <col min="3843" max="4096" width="3.140625" style="1"/>
    <col min="4097" max="4097" width="3" style="1" customWidth="1"/>
    <col min="4098" max="4098" width="5" style="1" customWidth="1"/>
    <col min="4099" max="4352" width="3.140625" style="1"/>
    <col min="4353" max="4353" width="3" style="1" customWidth="1"/>
    <col min="4354" max="4354" width="5" style="1" customWidth="1"/>
    <col min="4355" max="4608" width="3.140625" style="1"/>
    <col min="4609" max="4609" width="3" style="1" customWidth="1"/>
    <col min="4610" max="4610" width="5" style="1" customWidth="1"/>
    <col min="4611" max="4864" width="3.140625" style="1"/>
    <col min="4865" max="4865" width="3" style="1" customWidth="1"/>
    <col min="4866" max="4866" width="5" style="1" customWidth="1"/>
    <col min="4867" max="5120" width="3.140625" style="1"/>
    <col min="5121" max="5121" width="3" style="1" customWidth="1"/>
    <col min="5122" max="5122" width="5" style="1" customWidth="1"/>
    <col min="5123" max="5376" width="3.140625" style="1"/>
    <col min="5377" max="5377" width="3" style="1" customWidth="1"/>
    <col min="5378" max="5378" width="5" style="1" customWidth="1"/>
    <col min="5379" max="5632" width="3.140625" style="1"/>
    <col min="5633" max="5633" width="3" style="1" customWidth="1"/>
    <col min="5634" max="5634" width="5" style="1" customWidth="1"/>
    <col min="5635" max="5888" width="3.140625" style="1"/>
    <col min="5889" max="5889" width="3" style="1" customWidth="1"/>
    <col min="5890" max="5890" width="5" style="1" customWidth="1"/>
    <col min="5891" max="6144" width="3.140625" style="1"/>
    <col min="6145" max="6145" width="3" style="1" customWidth="1"/>
    <col min="6146" max="6146" width="5" style="1" customWidth="1"/>
    <col min="6147" max="6400" width="3.140625" style="1"/>
    <col min="6401" max="6401" width="3" style="1" customWidth="1"/>
    <col min="6402" max="6402" width="5" style="1" customWidth="1"/>
    <col min="6403" max="6656" width="3.140625" style="1"/>
    <col min="6657" max="6657" width="3" style="1" customWidth="1"/>
    <col min="6658" max="6658" width="5" style="1" customWidth="1"/>
    <col min="6659" max="6912" width="3.140625" style="1"/>
    <col min="6913" max="6913" width="3" style="1" customWidth="1"/>
    <col min="6914" max="6914" width="5" style="1" customWidth="1"/>
    <col min="6915" max="7168" width="3.140625" style="1"/>
    <col min="7169" max="7169" width="3" style="1" customWidth="1"/>
    <col min="7170" max="7170" width="5" style="1" customWidth="1"/>
    <col min="7171" max="7424" width="3.140625" style="1"/>
    <col min="7425" max="7425" width="3" style="1" customWidth="1"/>
    <col min="7426" max="7426" width="5" style="1" customWidth="1"/>
    <col min="7427" max="7680" width="3.140625" style="1"/>
    <col min="7681" max="7681" width="3" style="1" customWidth="1"/>
    <col min="7682" max="7682" width="5" style="1" customWidth="1"/>
    <col min="7683" max="7936" width="3.140625" style="1"/>
    <col min="7937" max="7937" width="3" style="1" customWidth="1"/>
    <col min="7938" max="7938" width="5" style="1" customWidth="1"/>
    <col min="7939" max="8192" width="3.140625" style="1"/>
    <col min="8193" max="8193" width="3" style="1" customWidth="1"/>
    <col min="8194" max="8194" width="5" style="1" customWidth="1"/>
    <col min="8195" max="8448" width="3.140625" style="1"/>
    <col min="8449" max="8449" width="3" style="1" customWidth="1"/>
    <col min="8450" max="8450" width="5" style="1" customWidth="1"/>
    <col min="8451" max="8704" width="3.140625" style="1"/>
    <col min="8705" max="8705" width="3" style="1" customWidth="1"/>
    <col min="8706" max="8706" width="5" style="1" customWidth="1"/>
    <col min="8707" max="8960" width="3.140625" style="1"/>
    <col min="8961" max="8961" width="3" style="1" customWidth="1"/>
    <col min="8962" max="8962" width="5" style="1" customWidth="1"/>
    <col min="8963" max="9216" width="3.140625" style="1"/>
    <col min="9217" max="9217" width="3" style="1" customWidth="1"/>
    <col min="9218" max="9218" width="5" style="1" customWidth="1"/>
    <col min="9219" max="9472" width="3.140625" style="1"/>
    <col min="9473" max="9473" width="3" style="1" customWidth="1"/>
    <col min="9474" max="9474" width="5" style="1" customWidth="1"/>
    <col min="9475" max="9728" width="3.140625" style="1"/>
    <col min="9729" max="9729" width="3" style="1" customWidth="1"/>
    <col min="9730" max="9730" width="5" style="1" customWidth="1"/>
    <col min="9731" max="9984" width="3.140625" style="1"/>
    <col min="9985" max="9985" width="3" style="1" customWidth="1"/>
    <col min="9986" max="9986" width="5" style="1" customWidth="1"/>
    <col min="9987" max="10240" width="3.140625" style="1"/>
    <col min="10241" max="10241" width="3" style="1" customWidth="1"/>
    <col min="10242" max="10242" width="5" style="1" customWidth="1"/>
    <col min="10243" max="10496" width="3.140625" style="1"/>
    <col min="10497" max="10497" width="3" style="1" customWidth="1"/>
    <col min="10498" max="10498" width="5" style="1" customWidth="1"/>
    <col min="10499" max="10752" width="3.140625" style="1"/>
    <col min="10753" max="10753" width="3" style="1" customWidth="1"/>
    <col min="10754" max="10754" width="5" style="1" customWidth="1"/>
    <col min="10755" max="11008" width="3.140625" style="1"/>
    <col min="11009" max="11009" width="3" style="1" customWidth="1"/>
    <col min="11010" max="11010" width="5" style="1" customWidth="1"/>
    <col min="11011" max="11264" width="3.140625" style="1"/>
    <col min="11265" max="11265" width="3" style="1" customWidth="1"/>
    <col min="11266" max="11266" width="5" style="1" customWidth="1"/>
    <col min="11267" max="11520" width="3.140625" style="1"/>
    <col min="11521" max="11521" width="3" style="1" customWidth="1"/>
    <col min="11522" max="11522" width="5" style="1" customWidth="1"/>
    <col min="11523" max="11776" width="3.140625" style="1"/>
    <col min="11777" max="11777" width="3" style="1" customWidth="1"/>
    <col min="11778" max="11778" width="5" style="1" customWidth="1"/>
    <col min="11779" max="12032" width="3.140625" style="1"/>
    <col min="12033" max="12033" width="3" style="1" customWidth="1"/>
    <col min="12034" max="12034" width="5" style="1" customWidth="1"/>
    <col min="12035" max="12288" width="3.140625" style="1"/>
    <col min="12289" max="12289" width="3" style="1" customWidth="1"/>
    <col min="12290" max="12290" width="5" style="1" customWidth="1"/>
    <col min="12291" max="12544" width="3.140625" style="1"/>
    <col min="12545" max="12545" width="3" style="1" customWidth="1"/>
    <col min="12546" max="12546" width="5" style="1" customWidth="1"/>
    <col min="12547" max="12800" width="3.140625" style="1"/>
    <col min="12801" max="12801" width="3" style="1" customWidth="1"/>
    <col min="12802" max="12802" width="5" style="1" customWidth="1"/>
    <col min="12803" max="13056" width="3.140625" style="1"/>
    <col min="13057" max="13057" width="3" style="1" customWidth="1"/>
    <col min="13058" max="13058" width="5" style="1" customWidth="1"/>
    <col min="13059" max="13312" width="3.140625" style="1"/>
    <col min="13313" max="13313" width="3" style="1" customWidth="1"/>
    <col min="13314" max="13314" width="5" style="1" customWidth="1"/>
    <col min="13315" max="13568" width="3.140625" style="1"/>
    <col min="13569" max="13569" width="3" style="1" customWidth="1"/>
    <col min="13570" max="13570" width="5" style="1" customWidth="1"/>
    <col min="13571" max="13824" width="3.140625" style="1"/>
    <col min="13825" max="13825" width="3" style="1" customWidth="1"/>
    <col min="13826" max="13826" width="5" style="1" customWidth="1"/>
    <col min="13827" max="14080" width="3.140625" style="1"/>
    <col min="14081" max="14081" width="3" style="1" customWidth="1"/>
    <col min="14082" max="14082" width="5" style="1" customWidth="1"/>
    <col min="14083" max="14336" width="3.140625" style="1"/>
    <col min="14337" max="14337" width="3" style="1" customWidth="1"/>
    <col min="14338" max="14338" width="5" style="1" customWidth="1"/>
    <col min="14339" max="14592" width="3.140625" style="1"/>
    <col min="14593" max="14593" width="3" style="1" customWidth="1"/>
    <col min="14594" max="14594" width="5" style="1" customWidth="1"/>
    <col min="14595" max="14848" width="3.140625" style="1"/>
    <col min="14849" max="14849" width="3" style="1" customWidth="1"/>
    <col min="14850" max="14850" width="5" style="1" customWidth="1"/>
    <col min="14851" max="15104" width="3.140625" style="1"/>
    <col min="15105" max="15105" width="3" style="1" customWidth="1"/>
    <col min="15106" max="15106" width="5" style="1" customWidth="1"/>
    <col min="15107" max="15360" width="3.140625" style="1"/>
    <col min="15361" max="15361" width="3" style="1" customWidth="1"/>
    <col min="15362" max="15362" width="5" style="1" customWidth="1"/>
    <col min="15363" max="15616" width="3.140625" style="1"/>
    <col min="15617" max="15617" width="3" style="1" customWidth="1"/>
    <col min="15618" max="15618" width="5" style="1" customWidth="1"/>
    <col min="15619" max="15872" width="3.140625" style="1"/>
    <col min="15873" max="15873" width="3" style="1" customWidth="1"/>
    <col min="15874" max="15874" width="5" style="1" customWidth="1"/>
    <col min="15875" max="16128" width="3.140625" style="1"/>
    <col min="16129" max="16129" width="3" style="1" customWidth="1"/>
    <col min="16130" max="16130" width="5" style="1" customWidth="1"/>
    <col min="16131" max="16384" width="3.140625" style="1"/>
  </cols>
  <sheetData>
    <row r="1" spans="1:45" ht="14.25" thickTop="1" thickBot="1" x14ac:dyDescent="0.2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4"/>
    </row>
    <row r="2" spans="1:45" ht="21" thickTop="1" thickBot="1" x14ac:dyDescent="0.45">
      <c r="A2" s="5"/>
      <c r="B2" s="6" t="s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8"/>
      <c r="AS2" s="9"/>
    </row>
    <row r="3" spans="1:45" ht="13.5" thickTop="1" x14ac:dyDescent="0.2">
      <c r="A3" s="5"/>
      <c r="AS3" s="9"/>
    </row>
    <row r="4" spans="1:45" ht="15.75" x14ac:dyDescent="0.25">
      <c r="A4" s="5"/>
      <c r="H4" s="10"/>
      <c r="U4" s="11" t="s">
        <v>1</v>
      </c>
      <c r="V4" s="12"/>
      <c r="W4" s="13">
        <v>2023</v>
      </c>
      <c r="X4" s="14"/>
      <c r="Y4" s="15"/>
      <c r="AS4" s="9"/>
    </row>
    <row r="5" spans="1:45" x14ac:dyDescent="0.2">
      <c r="A5" s="5"/>
      <c r="AS5" s="9"/>
    </row>
    <row r="6" spans="1:45" x14ac:dyDescent="0.2">
      <c r="A6" s="5"/>
      <c r="E6" s="10" t="s">
        <v>2</v>
      </c>
      <c r="L6" s="10" t="s">
        <v>3</v>
      </c>
      <c r="S6" s="10" t="s">
        <v>4</v>
      </c>
      <c r="Z6" s="10" t="s">
        <v>5</v>
      </c>
      <c r="AG6" s="10" t="s">
        <v>6</v>
      </c>
      <c r="AN6" s="10" t="s">
        <v>7</v>
      </c>
      <c r="AS6" s="9"/>
    </row>
    <row r="7" spans="1:45" x14ac:dyDescent="0.2">
      <c r="A7" s="5"/>
      <c r="D7" s="16">
        <f>WEEKDAY("1/1/"&amp;byil,2)</f>
        <v>7</v>
      </c>
      <c r="K7" s="16">
        <f>WEEKDAY("1/2/"&amp;byil,2)</f>
        <v>3</v>
      </c>
      <c r="L7" s="16" t="e">
        <f>WEEKDAY("29/2/"&amp;byil,2)</f>
        <v>#VALUE!</v>
      </c>
      <c r="R7" s="16">
        <f>WEEKDAY("1/3/"&amp;byil,2)</f>
        <v>3</v>
      </c>
      <c r="Y7" s="16">
        <f>WEEKDAY("1/4/"&amp;byil,2)</f>
        <v>6</v>
      </c>
      <c r="AF7" s="16">
        <f>WEEKDAY("1/5/"&amp;byil,2)</f>
        <v>1</v>
      </c>
      <c r="AM7" s="16">
        <f>WEEKDAY("1/6/"&amp;byil,2)</f>
        <v>4</v>
      </c>
      <c r="AS7" s="9"/>
    </row>
    <row r="8" spans="1:45" x14ac:dyDescent="0.2">
      <c r="A8" s="5"/>
      <c r="B8" s="17" t="s">
        <v>8</v>
      </c>
      <c r="D8" s="18">
        <f>IF(D7=1,1,0)</f>
        <v>0</v>
      </c>
      <c r="E8" s="19">
        <f>D14+1</f>
        <v>2</v>
      </c>
      <c r="F8" s="19">
        <f t="shared" ref="F8:F14" si="0">E8+7</f>
        <v>9</v>
      </c>
      <c r="G8" s="19">
        <f>E8+14</f>
        <v>16</v>
      </c>
      <c r="H8" s="19">
        <f>E8+21</f>
        <v>23</v>
      </c>
      <c r="I8" s="20">
        <f>IF(E8+28&gt;31,"",E8+28)</f>
        <v>30</v>
      </c>
      <c r="K8" s="18">
        <f>IF(K7=1,1,0)</f>
        <v>0</v>
      </c>
      <c r="L8" s="19">
        <f>K14+1</f>
        <v>6</v>
      </c>
      <c r="M8" s="19">
        <f>L8+7</f>
        <v>13</v>
      </c>
      <c r="N8" s="19">
        <f>M8+7</f>
        <v>20</v>
      </c>
      <c r="O8" s="19">
        <f>IF(N8+7&gt;29,"",IF(AND(N8+7=29,ISERR(hata)),"",N8+7))</f>
        <v>27</v>
      </c>
      <c r="P8" s="21"/>
      <c r="R8" s="18">
        <f>IF(R7=1,1,0)</f>
        <v>0</v>
      </c>
      <c r="S8" s="19">
        <f>R14+1</f>
        <v>6</v>
      </c>
      <c r="T8" s="19">
        <f t="shared" ref="T8:T14" si="1">S8+7</f>
        <v>13</v>
      </c>
      <c r="U8" s="19">
        <f>S8+14</f>
        <v>20</v>
      </c>
      <c r="V8" s="19">
        <f>S8+21</f>
        <v>27</v>
      </c>
      <c r="W8" s="20" t="str">
        <f>IF(S8+28&gt;31,"",S8+28)</f>
        <v/>
      </c>
      <c r="Y8" s="18">
        <f>IF(Y7=1,1,0)</f>
        <v>0</v>
      </c>
      <c r="Z8" s="19">
        <f>Y14+1</f>
        <v>3</v>
      </c>
      <c r="AA8" s="19">
        <f t="shared" ref="AA8:AA14" si="2">Z8+7</f>
        <v>10</v>
      </c>
      <c r="AB8" s="19">
        <f>Z8+14</f>
        <v>17</v>
      </c>
      <c r="AC8" s="19">
        <f>Z8+21</f>
        <v>24</v>
      </c>
      <c r="AD8" s="20" t="str">
        <f>IF(Z8+28&gt;30,"",Z8+28)</f>
        <v/>
      </c>
      <c r="AF8" s="18">
        <f>IF(AF7=1,1,0)</f>
        <v>1</v>
      </c>
      <c r="AG8" s="19">
        <f>AF14+1</f>
        <v>8</v>
      </c>
      <c r="AH8" s="19">
        <f t="shared" ref="AH8:AH14" si="3">AG8+7</f>
        <v>15</v>
      </c>
      <c r="AI8" s="19">
        <f>AG8+14</f>
        <v>22</v>
      </c>
      <c r="AJ8" s="19">
        <f>AG8+21</f>
        <v>29</v>
      </c>
      <c r="AK8" s="20" t="str">
        <f>IF(AG8+28&gt;31,"",AG8+28)</f>
        <v/>
      </c>
      <c r="AM8" s="18">
        <f>IF(AM7=1,1,0)</f>
        <v>0</v>
      </c>
      <c r="AN8" s="19">
        <f>AM14+1</f>
        <v>5</v>
      </c>
      <c r="AO8" s="19">
        <f t="shared" ref="AO8:AO14" si="4">AN8+7</f>
        <v>12</v>
      </c>
      <c r="AP8" s="19">
        <f>AN8+14</f>
        <v>19</v>
      </c>
      <c r="AQ8" s="19">
        <f>AN8+21</f>
        <v>26</v>
      </c>
      <c r="AR8" s="20" t="str">
        <f>IF(AN8+28&gt;30,"",AN8+28)</f>
        <v/>
      </c>
      <c r="AS8" s="9"/>
    </row>
    <row r="9" spans="1:45" x14ac:dyDescent="0.2">
      <c r="A9" s="5"/>
      <c r="B9" s="22" t="s">
        <v>9</v>
      </c>
      <c r="D9" s="23">
        <f>IF(D8&gt;0,D8+1,IF(D$7=2,1,0))</f>
        <v>0</v>
      </c>
      <c r="E9" s="24">
        <f t="shared" ref="E9:E14" si="5">E8+1</f>
        <v>3</v>
      </c>
      <c r="F9" s="24">
        <f t="shared" si="0"/>
        <v>10</v>
      </c>
      <c r="G9" s="24">
        <f t="shared" ref="G9:G14" si="6">E9+14</f>
        <v>17</v>
      </c>
      <c r="H9" s="24">
        <f>E9+21</f>
        <v>24</v>
      </c>
      <c r="I9" s="25">
        <f>IF(E9+28&gt;31,"",E9+28)</f>
        <v>31</v>
      </c>
      <c r="K9" s="23">
        <f>IF(K8&gt;0,K8+1,IF(K$7=2,1,0))</f>
        <v>0</v>
      </c>
      <c r="L9" s="24">
        <f t="shared" ref="L9:L14" si="7">L8+1</f>
        <v>7</v>
      </c>
      <c r="M9" s="24">
        <f t="shared" ref="M9:N14" si="8">L9+7</f>
        <v>14</v>
      </c>
      <c r="N9" s="24">
        <f t="shared" si="8"/>
        <v>21</v>
      </c>
      <c r="O9" s="24">
        <f t="shared" ref="O9:O14" si="9">IF(N9+7&gt;29,"",IF(AND(N9+7=29,ISERR(hata)),"",N9+7))</f>
        <v>28</v>
      </c>
      <c r="P9" s="26"/>
      <c r="R9" s="23">
        <f>IF(R8&gt;0,R8+1,IF(R$7=2,1,0))</f>
        <v>0</v>
      </c>
      <c r="S9" s="24">
        <f t="shared" ref="S9:S14" si="10">S8+1</f>
        <v>7</v>
      </c>
      <c r="T9" s="24">
        <f t="shared" si="1"/>
        <v>14</v>
      </c>
      <c r="U9" s="24">
        <f t="shared" ref="U9:U14" si="11">S9+14</f>
        <v>21</v>
      </c>
      <c r="V9" s="24">
        <f>S9+21</f>
        <v>28</v>
      </c>
      <c r="W9" s="25" t="str">
        <f>IF(S9+28&gt;31,"",S9+28)</f>
        <v/>
      </c>
      <c r="Y9" s="23">
        <f>IF(Y8&gt;0,Y8+1,IF(Y$7=2,1,0))</f>
        <v>0</v>
      </c>
      <c r="Z9" s="24">
        <f t="shared" ref="Z9:Z14" si="12">Z8+1</f>
        <v>4</v>
      </c>
      <c r="AA9" s="24">
        <f t="shared" si="2"/>
        <v>11</v>
      </c>
      <c r="AB9" s="24">
        <f t="shared" ref="AB9:AB14" si="13">Z9+14</f>
        <v>18</v>
      </c>
      <c r="AC9" s="24">
        <f>Z9+21</f>
        <v>25</v>
      </c>
      <c r="AD9" s="25"/>
      <c r="AF9" s="23">
        <f>IF(AF8&gt;0,AF8+1,IF(AF$7=2,1,0))</f>
        <v>2</v>
      </c>
      <c r="AG9" s="24">
        <f t="shared" ref="AG9:AG14" si="14">AG8+1</f>
        <v>9</v>
      </c>
      <c r="AH9" s="24">
        <f t="shared" si="3"/>
        <v>16</v>
      </c>
      <c r="AI9" s="24">
        <f t="shared" ref="AI9:AI14" si="15">AG9+14</f>
        <v>23</v>
      </c>
      <c r="AJ9" s="24">
        <f>AG9+21</f>
        <v>30</v>
      </c>
      <c r="AK9" s="25" t="str">
        <f>IF(AG9+28&gt;31,"",AG9+28)</f>
        <v/>
      </c>
      <c r="AM9" s="23">
        <f>IF(AM8&gt;0,AM8+1,IF(AM$7=2,1,0))</f>
        <v>0</v>
      </c>
      <c r="AN9" s="24">
        <f t="shared" ref="AN9:AN14" si="16">AN8+1</f>
        <v>6</v>
      </c>
      <c r="AO9" s="24">
        <f t="shared" si="4"/>
        <v>13</v>
      </c>
      <c r="AP9" s="24">
        <f t="shared" ref="AP9:AP14" si="17">AN9+14</f>
        <v>20</v>
      </c>
      <c r="AQ9" s="24">
        <f>AN9+21</f>
        <v>27</v>
      </c>
      <c r="AR9" s="25"/>
      <c r="AS9" s="9"/>
    </row>
    <row r="10" spans="1:45" x14ac:dyDescent="0.2">
      <c r="A10" s="5"/>
      <c r="B10" s="22" t="s">
        <v>10</v>
      </c>
      <c r="D10" s="23">
        <f>IF(D9&gt;0,D9+1,IF(D$7=3,1,0))</f>
        <v>0</v>
      </c>
      <c r="E10" s="24">
        <f t="shared" si="5"/>
        <v>4</v>
      </c>
      <c r="F10" s="24">
        <f t="shared" si="0"/>
        <v>11</v>
      </c>
      <c r="G10" s="24">
        <f t="shared" si="6"/>
        <v>18</v>
      </c>
      <c r="H10" s="24">
        <f>E10+21</f>
        <v>25</v>
      </c>
      <c r="I10" s="25"/>
      <c r="K10" s="23">
        <f>IF(K9&gt;0,K9+1,IF(K$7=3,1,0))</f>
        <v>1</v>
      </c>
      <c r="L10" s="24">
        <f t="shared" si="7"/>
        <v>8</v>
      </c>
      <c r="M10" s="24">
        <f t="shared" si="8"/>
        <v>15</v>
      </c>
      <c r="N10" s="24">
        <f t="shared" si="8"/>
        <v>22</v>
      </c>
      <c r="O10" s="24" t="str">
        <f t="shared" si="9"/>
        <v/>
      </c>
      <c r="P10" s="26"/>
      <c r="R10" s="23">
        <f>IF(R9&gt;0,R9+1,IF(R$7=3,1,0))</f>
        <v>1</v>
      </c>
      <c r="S10" s="24">
        <f t="shared" si="10"/>
        <v>8</v>
      </c>
      <c r="T10" s="24">
        <f t="shared" si="1"/>
        <v>15</v>
      </c>
      <c r="U10" s="24">
        <f t="shared" si="11"/>
        <v>22</v>
      </c>
      <c r="V10" s="24">
        <f>S10+21</f>
        <v>29</v>
      </c>
      <c r="W10" s="25"/>
      <c r="Y10" s="23">
        <f>IF(Y9&gt;0,Y9+1,IF(Y$7=3,1,0))</f>
        <v>0</v>
      </c>
      <c r="Z10" s="24">
        <f t="shared" si="12"/>
        <v>5</v>
      </c>
      <c r="AA10" s="24">
        <f t="shared" si="2"/>
        <v>12</v>
      </c>
      <c r="AB10" s="24">
        <f t="shared" si="13"/>
        <v>19</v>
      </c>
      <c r="AC10" s="24">
        <f>IF(Z10+21&gt;30,"",Z10+21)</f>
        <v>26</v>
      </c>
      <c r="AD10" s="25"/>
      <c r="AF10" s="23">
        <f>IF(AF9&gt;0,AF9+1,IF(AF$7=3,1,0))</f>
        <v>3</v>
      </c>
      <c r="AG10" s="24">
        <f t="shared" si="14"/>
        <v>10</v>
      </c>
      <c r="AH10" s="24">
        <f t="shared" si="3"/>
        <v>17</v>
      </c>
      <c r="AI10" s="24">
        <f t="shared" si="15"/>
        <v>24</v>
      </c>
      <c r="AJ10" s="24">
        <f>AG10+21</f>
        <v>31</v>
      </c>
      <c r="AK10" s="25"/>
      <c r="AM10" s="23">
        <f>IF(AM9&gt;0,AM9+1,IF(AM$7=3,1,0))</f>
        <v>0</v>
      </c>
      <c r="AN10" s="24">
        <f t="shared" si="16"/>
        <v>7</v>
      </c>
      <c r="AO10" s="24">
        <f t="shared" si="4"/>
        <v>14</v>
      </c>
      <c r="AP10" s="24">
        <f t="shared" si="17"/>
        <v>21</v>
      </c>
      <c r="AQ10" s="24">
        <f>IF(AN10+21&gt;30,"",AN10+21)</f>
        <v>28</v>
      </c>
      <c r="AR10" s="25"/>
      <c r="AS10" s="9"/>
    </row>
    <row r="11" spans="1:45" x14ac:dyDescent="0.2">
      <c r="A11" s="5"/>
      <c r="B11" s="22" t="s">
        <v>11</v>
      </c>
      <c r="D11" s="23">
        <f>IF(D10&gt;0,D10+1,IF(D$7=4,1,0))</f>
        <v>0</v>
      </c>
      <c r="E11" s="24">
        <f t="shared" si="5"/>
        <v>5</v>
      </c>
      <c r="F11" s="24">
        <f t="shared" si="0"/>
        <v>12</v>
      </c>
      <c r="G11" s="24">
        <f t="shared" si="6"/>
        <v>19</v>
      </c>
      <c r="H11" s="24">
        <f>IF(E11+21&gt;31,"",E11+21)</f>
        <v>26</v>
      </c>
      <c r="I11" s="25"/>
      <c r="K11" s="23">
        <f>IF(K10&gt;0,K10+1,IF(K$7=4,1,0))</f>
        <v>2</v>
      </c>
      <c r="L11" s="24">
        <f t="shared" si="7"/>
        <v>9</v>
      </c>
      <c r="M11" s="24">
        <f t="shared" si="8"/>
        <v>16</v>
      </c>
      <c r="N11" s="24">
        <f t="shared" si="8"/>
        <v>23</v>
      </c>
      <c r="O11" s="24" t="str">
        <f t="shared" si="9"/>
        <v/>
      </c>
      <c r="P11" s="26"/>
      <c r="R11" s="23">
        <f>IF(R10&gt;0,R10+1,IF(R$7=4,1,0))</f>
        <v>2</v>
      </c>
      <c r="S11" s="24">
        <f t="shared" si="10"/>
        <v>9</v>
      </c>
      <c r="T11" s="24">
        <f t="shared" si="1"/>
        <v>16</v>
      </c>
      <c r="U11" s="24">
        <f t="shared" si="11"/>
        <v>23</v>
      </c>
      <c r="V11" s="24">
        <f>IF(S11+21&gt;31,"",S11+21)</f>
        <v>30</v>
      </c>
      <c r="W11" s="25"/>
      <c r="Y11" s="23">
        <f>IF(Y10&gt;0,Y10+1,IF(Y$7=4,1,0))</f>
        <v>0</v>
      </c>
      <c r="Z11" s="24">
        <f t="shared" si="12"/>
        <v>6</v>
      </c>
      <c r="AA11" s="24">
        <f t="shared" si="2"/>
        <v>13</v>
      </c>
      <c r="AB11" s="24">
        <f t="shared" si="13"/>
        <v>20</v>
      </c>
      <c r="AC11" s="24">
        <f>IF(Z11+21&gt;30,"",Z11+21)</f>
        <v>27</v>
      </c>
      <c r="AD11" s="25"/>
      <c r="AF11" s="23">
        <f>IF(AF10&gt;0,AF10+1,IF(AF$7=4,1,0))</f>
        <v>4</v>
      </c>
      <c r="AG11" s="24">
        <f t="shared" si="14"/>
        <v>11</v>
      </c>
      <c r="AH11" s="24">
        <f t="shared" si="3"/>
        <v>18</v>
      </c>
      <c r="AI11" s="24">
        <f t="shared" si="15"/>
        <v>25</v>
      </c>
      <c r="AJ11" s="24" t="str">
        <f>IF(AG11+21&gt;31,"",AG11+21)</f>
        <v/>
      </c>
      <c r="AK11" s="25"/>
      <c r="AM11" s="23">
        <f>IF(AM10&gt;0,AM10+1,IF(AM$7=4,1,0))</f>
        <v>1</v>
      </c>
      <c r="AN11" s="24">
        <f t="shared" si="16"/>
        <v>8</v>
      </c>
      <c r="AO11" s="24">
        <f t="shared" si="4"/>
        <v>15</v>
      </c>
      <c r="AP11" s="24">
        <f t="shared" si="17"/>
        <v>22</v>
      </c>
      <c r="AQ11" s="24">
        <f>IF(AN11+21&gt;30,"",AN11+21)</f>
        <v>29</v>
      </c>
      <c r="AR11" s="25"/>
      <c r="AS11" s="9"/>
    </row>
    <row r="12" spans="1:45" x14ac:dyDescent="0.2">
      <c r="A12" s="5"/>
      <c r="B12" s="22" t="s">
        <v>12</v>
      </c>
      <c r="D12" s="23">
        <f>IF(D11&gt;0,D11+1,IF(D$7=5,1,0))</f>
        <v>0</v>
      </c>
      <c r="E12" s="24">
        <f t="shared" si="5"/>
        <v>6</v>
      </c>
      <c r="F12" s="24">
        <f t="shared" si="0"/>
        <v>13</v>
      </c>
      <c r="G12" s="24">
        <f t="shared" si="6"/>
        <v>20</v>
      </c>
      <c r="H12" s="24">
        <f>IF(E12+21&gt;31,"",E12+21)</f>
        <v>27</v>
      </c>
      <c r="I12" s="25"/>
      <c r="K12" s="23">
        <f>IF(K11&gt;0,K11+1,IF(K$7=5,1,0))</f>
        <v>3</v>
      </c>
      <c r="L12" s="24">
        <f t="shared" si="7"/>
        <v>10</v>
      </c>
      <c r="M12" s="24">
        <f t="shared" si="8"/>
        <v>17</v>
      </c>
      <c r="N12" s="24">
        <f t="shared" si="8"/>
        <v>24</v>
      </c>
      <c r="O12" s="24" t="str">
        <f t="shared" si="9"/>
        <v/>
      </c>
      <c r="P12" s="26"/>
      <c r="R12" s="23">
        <f>IF(R11&gt;0,R11+1,IF(R$7=5,1,0))</f>
        <v>3</v>
      </c>
      <c r="S12" s="24">
        <f t="shared" si="10"/>
        <v>10</v>
      </c>
      <c r="T12" s="24">
        <f t="shared" si="1"/>
        <v>17</v>
      </c>
      <c r="U12" s="24">
        <f t="shared" si="11"/>
        <v>24</v>
      </c>
      <c r="V12" s="24">
        <f>IF(S12+21&gt;31,"",S12+21)</f>
        <v>31</v>
      </c>
      <c r="W12" s="25"/>
      <c r="Y12" s="23">
        <f>IF(Y11&gt;0,Y11+1,IF(Y$7=5,1,0))</f>
        <v>0</v>
      </c>
      <c r="Z12" s="24">
        <f t="shared" si="12"/>
        <v>7</v>
      </c>
      <c r="AA12" s="24">
        <f t="shared" si="2"/>
        <v>14</v>
      </c>
      <c r="AB12" s="24">
        <f t="shared" si="13"/>
        <v>21</v>
      </c>
      <c r="AC12" s="24">
        <f>IF(Z12+21&gt;30,"",Z12+21)</f>
        <v>28</v>
      </c>
      <c r="AD12" s="25"/>
      <c r="AF12" s="23">
        <f>IF(AF11&gt;0,AF11+1,IF(AF$7=5,1,0))</f>
        <v>5</v>
      </c>
      <c r="AG12" s="24">
        <f t="shared" si="14"/>
        <v>12</v>
      </c>
      <c r="AH12" s="24">
        <f t="shared" si="3"/>
        <v>19</v>
      </c>
      <c r="AI12" s="24">
        <f t="shared" si="15"/>
        <v>26</v>
      </c>
      <c r="AJ12" s="24" t="str">
        <f>IF(AG12+21&gt;31,"",AG12+21)</f>
        <v/>
      </c>
      <c r="AK12" s="25"/>
      <c r="AM12" s="23">
        <f>IF(AM11&gt;0,AM11+1,IF(AM$7=5,1,0))</f>
        <v>2</v>
      </c>
      <c r="AN12" s="24">
        <f t="shared" si="16"/>
        <v>9</v>
      </c>
      <c r="AO12" s="24">
        <f t="shared" si="4"/>
        <v>16</v>
      </c>
      <c r="AP12" s="24">
        <f t="shared" si="17"/>
        <v>23</v>
      </c>
      <c r="AQ12" s="24">
        <f>IF(AN12+21&gt;30,"",AN12+21)</f>
        <v>30</v>
      </c>
      <c r="AR12" s="25"/>
      <c r="AS12" s="9"/>
    </row>
    <row r="13" spans="1:45" x14ac:dyDescent="0.2">
      <c r="A13" s="5"/>
      <c r="B13" s="27" t="s">
        <v>13</v>
      </c>
      <c r="D13" s="28">
        <f>IF(D12&gt;0,D12+1,IF(D$7=6,1,0))</f>
        <v>0</v>
      </c>
      <c r="E13" s="29">
        <f t="shared" si="5"/>
        <v>7</v>
      </c>
      <c r="F13" s="29">
        <f t="shared" si="0"/>
        <v>14</v>
      </c>
      <c r="G13" s="29">
        <f t="shared" si="6"/>
        <v>21</v>
      </c>
      <c r="H13" s="29">
        <f>IF(E13+21&gt;31,"",E13+21)</f>
        <v>28</v>
      </c>
      <c r="I13" s="30"/>
      <c r="K13" s="28">
        <f>IF(K12&gt;0,K12+1,IF(K$7=6,1,0))</f>
        <v>4</v>
      </c>
      <c r="L13" s="29">
        <f t="shared" si="7"/>
        <v>11</v>
      </c>
      <c r="M13" s="29">
        <f t="shared" si="8"/>
        <v>18</v>
      </c>
      <c r="N13" s="29">
        <f t="shared" si="8"/>
        <v>25</v>
      </c>
      <c r="O13" s="29" t="str">
        <f t="shared" si="9"/>
        <v/>
      </c>
      <c r="P13" s="31"/>
      <c r="R13" s="28">
        <f>IF(R12&gt;0,R12+1,IF(R$7=6,1,0))</f>
        <v>4</v>
      </c>
      <c r="S13" s="29">
        <f t="shared" si="10"/>
        <v>11</v>
      </c>
      <c r="T13" s="29">
        <f t="shared" si="1"/>
        <v>18</v>
      </c>
      <c r="U13" s="29">
        <f t="shared" si="11"/>
        <v>25</v>
      </c>
      <c r="V13" s="29" t="str">
        <f>IF(S13+21&gt;31,"",S13+21)</f>
        <v/>
      </c>
      <c r="W13" s="30"/>
      <c r="Y13" s="28">
        <f>IF(Y12&gt;0,Y12+1,IF(Y$7=6,1,0))</f>
        <v>1</v>
      </c>
      <c r="Z13" s="29">
        <f t="shared" si="12"/>
        <v>8</v>
      </c>
      <c r="AA13" s="29">
        <f t="shared" si="2"/>
        <v>15</v>
      </c>
      <c r="AB13" s="29">
        <f t="shared" si="13"/>
        <v>22</v>
      </c>
      <c r="AC13" s="29">
        <f>IF(Z13+21&gt;30,"",Z13+21)</f>
        <v>29</v>
      </c>
      <c r="AD13" s="30"/>
      <c r="AF13" s="28">
        <f>IF(AF12&gt;0,AF12+1,IF(AF$7=6,1,0))</f>
        <v>6</v>
      </c>
      <c r="AG13" s="29">
        <f t="shared" si="14"/>
        <v>13</v>
      </c>
      <c r="AH13" s="29">
        <f t="shared" si="3"/>
        <v>20</v>
      </c>
      <c r="AI13" s="29">
        <f t="shared" si="15"/>
        <v>27</v>
      </c>
      <c r="AJ13" s="29" t="str">
        <f>IF(AG13+21&gt;31,"",AG13+21)</f>
        <v/>
      </c>
      <c r="AK13" s="30"/>
      <c r="AM13" s="28">
        <f>IF(AM12&gt;0,AM12+1,IF(AM$7=6,1,0))</f>
        <v>3</v>
      </c>
      <c r="AN13" s="29">
        <f t="shared" si="16"/>
        <v>10</v>
      </c>
      <c r="AO13" s="29">
        <f t="shared" si="4"/>
        <v>17</v>
      </c>
      <c r="AP13" s="29">
        <f t="shared" si="17"/>
        <v>24</v>
      </c>
      <c r="AQ13" s="29" t="str">
        <f>IF(AN13+21&gt;30,"",AN13+21)</f>
        <v/>
      </c>
      <c r="AR13" s="30"/>
      <c r="AS13" s="9"/>
    </row>
    <row r="14" spans="1:45" x14ac:dyDescent="0.2">
      <c r="A14" s="5"/>
      <c r="B14" s="32" t="s">
        <v>14</v>
      </c>
      <c r="D14" s="33">
        <f>IF(D13&gt;0,D13+1,IF(D$7=7,1,0))</f>
        <v>1</v>
      </c>
      <c r="E14" s="34">
        <f t="shared" si="5"/>
        <v>8</v>
      </c>
      <c r="F14" s="34">
        <f t="shared" si="0"/>
        <v>15</v>
      </c>
      <c r="G14" s="34">
        <f t="shared" si="6"/>
        <v>22</v>
      </c>
      <c r="H14" s="34">
        <f>IF(E14+21&gt;31,"",E14+21)</f>
        <v>29</v>
      </c>
      <c r="I14" s="35"/>
      <c r="K14" s="33">
        <f>IF(K13&gt;0,K13+1,IF(K$7=7,1,0))</f>
        <v>5</v>
      </c>
      <c r="L14" s="34">
        <f t="shared" si="7"/>
        <v>12</v>
      </c>
      <c r="M14" s="34">
        <f t="shared" si="8"/>
        <v>19</v>
      </c>
      <c r="N14" s="34">
        <f t="shared" si="8"/>
        <v>26</v>
      </c>
      <c r="O14" s="34" t="str">
        <f t="shared" si="9"/>
        <v/>
      </c>
      <c r="P14" s="36"/>
      <c r="R14" s="33">
        <f>IF(R13&gt;0,R13+1,IF(R$7=7,1,0))</f>
        <v>5</v>
      </c>
      <c r="S14" s="34">
        <f t="shared" si="10"/>
        <v>12</v>
      </c>
      <c r="T14" s="34">
        <f t="shared" si="1"/>
        <v>19</v>
      </c>
      <c r="U14" s="34">
        <f t="shared" si="11"/>
        <v>26</v>
      </c>
      <c r="V14" s="34" t="str">
        <f>IF(S14+21&gt;31,"",S14+21)</f>
        <v/>
      </c>
      <c r="W14" s="35"/>
      <c r="Y14" s="33">
        <f>IF(Y13&gt;0,Y13+1,IF(Y$7=7,1,0))</f>
        <v>2</v>
      </c>
      <c r="Z14" s="34">
        <f t="shared" si="12"/>
        <v>9</v>
      </c>
      <c r="AA14" s="34">
        <f t="shared" si="2"/>
        <v>16</v>
      </c>
      <c r="AB14" s="34">
        <f t="shared" si="13"/>
        <v>23</v>
      </c>
      <c r="AC14" s="34">
        <f>IF(Z14+21&gt;30,"",Z14+21)</f>
        <v>30</v>
      </c>
      <c r="AD14" s="35"/>
      <c r="AF14" s="33">
        <f>IF(AF13&gt;0,AF13+1,IF(AF$7=7,1,0))</f>
        <v>7</v>
      </c>
      <c r="AG14" s="34">
        <f t="shared" si="14"/>
        <v>14</v>
      </c>
      <c r="AH14" s="34">
        <f t="shared" si="3"/>
        <v>21</v>
      </c>
      <c r="AI14" s="34">
        <f t="shared" si="15"/>
        <v>28</v>
      </c>
      <c r="AJ14" s="34" t="str">
        <f>IF(AG14+21&gt;31,"",AG14+21)</f>
        <v/>
      </c>
      <c r="AK14" s="35"/>
      <c r="AM14" s="33">
        <f>IF(AM13&gt;0,AM13+1,IF(AM$7=7,1,0))</f>
        <v>4</v>
      </c>
      <c r="AN14" s="34">
        <f t="shared" si="16"/>
        <v>11</v>
      </c>
      <c r="AO14" s="34">
        <f t="shared" si="4"/>
        <v>18</v>
      </c>
      <c r="AP14" s="34">
        <f t="shared" si="17"/>
        <v>25</v>
      </c>
      <c r="AQ14" s="34" t="str">
        <f>IF(AN14+21&gt;30,"",AN14+21)</f>
        <v/>
      </c>
      <c r="AR14" s="35"/>
      <c r="AS14" s="9"/>
    </row>
    <row r="15" spans="1:45" x14ac:dyDescent="0.2">
      <c r="A15" s="5"/>
      <c r="AS15" s="9"/>
    </row>
    <row r="16" spans="1:45" x14ac:dyDescent="0.2">
      <c r="A16" s="5"/>
      <c r="AS16" s="9"/>
    </row>
    <row r="17" spans="1:45" x14ac:dyDescent="0.2">
      <c r="A17" s="5"/>
      <c r="E17" s="10" t="s">
        <v>15</v>
      </c>
      <c r="L17" s="10" t="s">
        <v>16</v>
      </c>
      <c r="S17" s="10" t="s">
        <v>17</v>
      </c>
      <c r="Z17" s="10" t="s">
        <v>18</v>
      </c>
      <c r="AG17" s="10" t="s">
        <v>19</v>
      </c>
      <c r="AN17" s="10" t="s">
        <v>20</v>
      </c>
      <c r="AS17" s="9"/>
    </row>
    <row r="18" spans="1:45" x14ac:dyDescent="0.2">
      <c r="A18" s="5"/>
      <c r="D18" s="16">
        <f>WEEKDAY("1/7/"&amp;byil,2)</f>
        <v>6</v>
      </c>
      <c r="K18" s="16">
        <f>WEEKDAY("1/8/"&amp;byil,2)</f>
        <v>2</v>
      </c>
      <c r="R18" s="16">
        <f>WEEKDAY("1/9/"&amp;byil,2)</f>
        <v>5</v>
      </c>
      <c r="Y18" s="16">
        <f>WEEKDAY("1/10/"&amp;byil,2)</f>
        <v>7</v>
      </c>
      <c r="AF18" s="16">
        <f>WEEKDAY("1/11/"&amp;byil,2)</f>
        <v>3</v>
      </c>
      <c r="AM18" s="16">
        <f>WEEKDAY("1/12/"&amp;byil,2)</f>
        <v>5</v>
      </c>
      <c r="AS18" s="9"/>
    </row>
    <row r="19" spans="1:45" x14ac:dyDescent="0.2">
      <c r="A19" s="5"/>
      <c r="B19" s="17" t="s">
        <v>8</v>
      </c>
      <c r="D19" s="18">
        <f>IF(D18=1,1,0)</f>
        <v>0</v>
      </c>
      <c r="E19" s="19">
        <f>D25+1</f>
        <v>3</v>
      </c>
      <c r="F19" s="19">
        <f t="shared" ref="F19:F25" si="18">E19+7</f>
        <v>10</v>
      </c>
      <c r="G19" s="19">
        <f>E19+14</f>
        <v>17</v>
      </c>
      <c r="H19" s="19">
        <f>E19+21</f>
        <v>24</v>
      </c>
      <c r="I19" s="20">
        <f>IF(E19+28&gt;31,"",E19+28)</f>
        <v>31</v>
      </c>
      <c r="K19" s="18">
        <f>IF(K18=1,1,0)</f>
        <v>0</v>
      </c>
      <c r="L19" s="19">
        <f>K25+1</f>
        <v>7</v>
      </c>
      <c r="M19" s="19">
        <f t="shared" ref="M19:M25" si="19">L19+7</f>
        <v>14</v>
      </c>
      <c r="N19" s="19">
        <f>L19+14</f>
        <v>21</v>
      </c>
      <c r="O19" s="19">
        <f>L19+21</f>
        <v>28</v>
      </c>
      <c r="P19" s="20" t="str">
        <f>IF(L19+28&gt;31,"",L19+28)</f>
        <v/>
      </c>
      <c r="R19" s="18">
        <f>IF(R18=1,1,0)</f>
        <v>0</v>
      </c>
      <c r="S19" s="19">
        <f>R25+1</f>
        <v>4</v>
      </c>
      <c r="T19" s="19">
        <f t="shared" ref="T19:T25" si="20">S19+7</f>
        <v>11</v>
      </c>
      <c r="U19" s="19">
        <f>S19+14</f>
        <v>18</v>
      </c>
      <c r="V19" s="19">
        <f>S19+21</f>
        <v>25</v>
      </c>
      <c r="W19" s="20" t="str">
        <f>IF(S19+28&gt;30,"",S19+28)</f>
        <v/>
      </c>
      <c r="Y19" s="18">
        <f>IF(Y18=1,1,0)</f>
        <v>0</v>
      </c>
      <c r="Z19" s="19">
        <f>Y25+1</f>
        <v>2</v>
      </c>
      <c r="AA19" s="19">
        <f t="shared" ref="AA19:AA25" si="21">Z19+7</f>
        <v>9</v>
      </c>
      <c r="AB19" s="19">
        <f>Z19+14</f>
        <v>16</v>
      </c>
      <c r="AC19" s="19">
        <f>Z19+21</f>
        <v>23</v>
      </c>
      <c r="AD19" s="20">
        <f>IF(Z19+28&gt;31,"",Z19+28)</f>
        <v>30</v>
      </c>
      <c r="AF19" s="18">
        <f>IF(AF18=1,1,0)</f>
        <v>0</v>
      </c>
      <c r="AG19" s="19">
        <f>AF25+1</f>
        <v>6</v>
      </c>
      <c r="AH19" s="19">
        <f t="shared" ref="AH19:AH25" si="22">AG19+7</f>
        <v>13</v>
      </c>
      <c r="AI19" s="19">
        <f>AG19+14</f>
        <v>20</v>
      </c>
      <c r="AJ19" s="19">
        <f>AG19+21</f>
        <v>27</v>
      </c>
      <c r="AK19" s="20" t="str">
        <f>IF(AG19+28&gt;30,"",AG19+28)</f>
        <v/>
      </c>
      <c r="AM19" s="18">
        <f>IF(AM18=1,1,0)</f>
        <v>0</v>
      </c>
      <c r="AN19" s="19">
        <f>AM25+1</f>
        <v>4</v>
      </c>
      <c r="AO19" s="19">
        <f t="shared" ref="AO19:AO25" si="23">AN19+7</f>
        <v>11</v>
      </c>
      <c r="AP19" s="19">
        <f>AN19+14</f>
        <v>18</v>
      </c>
      <c r="AQ19" s="19">
        <f>AN19+21</f>
        <v>25</v>
      </c>
      <c r="AR19" s="20" t="str">
        <f>IF(AN19+28&gt;31,"",AN19+28)</f>
        <v/>
      </c>
      <c r="AS19" s="9"/>
    </row>
    <row r="20" spans="1:45" x14ac:dyDescent="0.2">
      <c r="A20" s="5"/>
      <c r="B20" s="22" t="s">
        <v>9</v>
      </c>
      <c r="D20" s="23">
        <f>IF(D19&gt;0,D19+1,IF(D$18=2,1,0))</f>
        <v>0</v>
      </c>
      <c r="E20" s="24">
        <f t="shared" ref="E20:E25" si="24">E19+1</f>
        <v>4</v>
      </c>
      <c r="F20" s="24">
        <f t="shared" si="18"/>
        <v>11</v>
      </c>
      <c r="G20" s="24">
        <f t="shared" ref="G20:G25" si="25">E20+14</f>
        <v>18</v>
      </c>
      <c r="H20" s="24">
        <f>E20+21</f>
        <v>25</v>
      </c>
      <c r="I20" s="25" t="str">
        <f>IF(E20+28&gt;31,"",E20+28)</f>
        <v/>
      </c>
      <c r="K20" s="23">
        <f>IF(K19&gt;0,K19+1,IF(K$18=2,1,0))</f>
        <v>1</v>
      </c>
      <c r="L20" s="24">
        <f t="shared" ref="L20:L25" si="26">L19+1</f>
        <v>8</v>
      </c>
      <c r="M20" s="24">
        <f t="shared" si="19"/>
        <v>15</v>
      </c>
      <c r="N20" s="24">
        <f t="shared" ref="N20:N25" si="27">L20+14</f>
        <v>22</v>
      </c>
      <c r="O20" s="24">
        <f>L20+21</f>
        <v>29</v>
      </c>
      <c r="P20" s="25" t="str">
        <f>IF(L20+28&gt;31,"",L20+28)</f>
        <v/>
      </c>
      <c r="R20" s="23">
        <f>IF(R19&gt;0,R19+1,IF(R$18=2,1,0))</f>
        <v>0</v>
      </c>
      <c r="S20" s="24">
        <f t="shared" ref="S20:S25" si="28">S19+1</f>
        <v>5</v>
      </c>
      <c r="T20" s="24">
        <f t="shared" si="20"/>
        <v>12</v>
      </c>
      <c r="U20" s="24">
        <f t="shared" ref="U20:U25" si="29">S20+14</f>
        <v>19</v>
      </c>
      <c r="V20" s="24">
        <f>S20+21</f>
        <v>26</v>
      </c>
      <c r="W20" s="25"/>
      <c r="Y20" s="23">
        <f>IF(Y19&gt;0,Y19+1,IF(Y$18=2,1,0))</f>
        <v>0</v>
      </c>
      <c r="Z20" s="24">
        <f t="shared" ref="Z20:Z25" si="30">Z19+1</f>
        <v>3</v>
      </c>
      <c r="AA20" s="24">
        <f t="shared" si="21"/>
        <v>10</v>
      </c>
      <c r="AB20" s="24">
        <f t="shared" ref="AB20:AB25" si="31">Z20+14</f>
        <v>17</v>
      </c>
      <c r="AC20" s="24">
        <f>Z20+21</f>
        <v>24</v>
      </c>
      <c r="AD20" s="25">
        <f>IF(Z20+28&gt;31,"",Z20+28)</f>
        <v>31</v>
      </c>
      <c r="AF20" s="23">
        <f>IF(AF19&gt;0,AF19+1,IF(AF$18=2,1,0))</f>
        <v>0</v>
      </c>
      <c r="AG20" s="24">
        <f t="shared" ref="AG20:AG25" si="32">AG19+1</f>
        <v>7</v>
      </c>
      <c r="AH20" s="24">
        <f t="shared" si="22"/>
        <v>14</v>
      </c>
      <c r="AI20" s="24">
        <f t="shared" ref="AI20:AI25" si="33">AG20+14</f>
        <v>21</v>
      </c>
      <c r="AJ20" s="24">
        <f>AG20+21</f>
        <v>28</v>
      </c>
      <c r="AK20" s="25"/>
      <c r="AM20" s="23">
        <f>IF(AM19&gt;0,AM19+1,IF(AM$18=2,1,0))</f>
        <v>0</v>
      </c>
      <c r="AN20" s="24">
        <f t="shared" ref="AN20:AN25" si="34">AN19+1</f>
        <v>5</v>
      </c>
      <c r="AO20" s="24">
        <f t="shared" si="23"/>
        <v>12</v>
      </c>
      <c r="AP20" s="24">
        <f t="shared" ref="AP20:AP25" si="35">AN20+14</f>
        <v>19</v>
      </c>
      <c r="AQ20" s="24">
        <f>AN20+21</f>
        <v>26</v>
      </c>
      <c r="AR20" s="25" t="str">
        <f>IF(AN20+28&gt;31,"",AN20+28)</f>
        <v/>
      </c>
      <c r="AS20" s="9"/>
    </row>
    <row r="21" spans="1:45" x14ac:dyDescent="0.2">
      <c r="A21" s="5"/>
      <c r="B21" s="22" t="s">
        <v>10</v>
      </c>
      <c r="D21" s="23">
        <f>IF(D20&gt;0,D20+1,IF(D$18=3,1,0))</f>
        <v>0</v>
      </c>
      <c r="E21" s="24">
        <f t="shared" si="24"/>
        <v>5</v>
      </c>
      <c r="F21" s="24">
        <f t="shared" si="18"/>
        <v>12</v>
      </c>
      <c r="G21" s="24">
        <f t="shared" si="25"/>
        <v>19</v>
      </c>
      <c r="H21" s="24">
        <f>E21+21</f>
        <v>26</v>
      </c>
      <c r="I21" s="25"/>
      <c r="K21" s="23">
        <f>IF(K20&gt;0,K20+1,IF(K$18=3,1,0))</f>
        <v>2</v>
      </c>
      <c r="L21" s="24">
        <f t="shared" si="26"/>
        <v>9</v>
      </c>
      <c r="M21" s="24">
        <f t="shared" si="19"/>
        <v>16</v>
      </c>
      <c r="N21" s="24">
        <f t="shared" si="27"/>
        <v>23</v>
      </c>
      <c r="O21" s="24">
        <f>L21+21</f>
        <v>30</v>
      </c>
      <c r="P21" s="25"/>
      <c r="R21" s="23">
        <f>IF(R20&gt;0,R20+1,IF(R$18=3,1,0))</f>
        <v>0</v>
      </c>
      <c r="S21" s="24">
        <f t="shared" si="28"/>
        <v>6</v>
      </c>
      <c r="T21" s="24">
        <f t="shared" si="20"/>
        <v>13</v>
      </c>
      <c r="U21" s="24">
        <f t="shared" si="29"/>
        <v>20</v>
      </c>
      <c r="V21" s="24">
        <f>IF(S21+21&gt;30,"",S21+21)</f>
        <v>27</v>
      </c>
      <c r="W21" s="25"/>
      <c r="Y21" s="23">
        <f>IF(Y20&gt;0,Y20+1,IF(Y$18=3,1,0))</f>
        <v>0</v>
      </c>
      <c r="Z21" s="24">
        <f t="shared" si="30"/>
        <v>4</v>
      </c>
      <c r="AA21" s="24">
        <f t="shared" si="21"/>
        <v>11</v>
      </c>
      <c r="AB21" s="24">
        <f t="shared" si="31"/>
        <v>18</v>
      </c>
      <c r="AC21" s="24">
        <f>Z21+21</f>
        <v>25</v>
      </c>
      <c r="AD21" s="25"/>
      <c r="AF21" s="23">
        <f>IF(AF20&gt;0,AF20+1,IF(AF$18=3,1,0))</f>
        <v>1</v>
      </c>
      <c r="AG21" s="24">
        <f t="shared" si="32"/>
        <v>8</v>
      </c>
      <c r="AH21" s="24">
        <f t="shared" si="22"/>
        <v>15</v>
      </c>
      <c r="AI21" s="24">
        <f t="shared" si="33"/>
        <v>22</v>
      </c>
      <c r="AJ21" s="24">
        <f>IF(AG21+21&gt;30,"",AG21+21)</f>
        <v>29</v>
      </c>
      <c r="AK21" s="25"/>
      <c r="AM21" s="23">
        <f>IF(AM20&gt;0,AM20+1,IF(AM$18=3,1,0))</f>
        <v>0</v>
      </c>
      <c r="AN21" s="24">
        <f t="shared" si="34"/>
        <v>6</v>
      </c>
      <c r="AO21" s="24">
        <f t="shared" si="23"/>
        <v>13</v>
      </c>
      <c r="AP21" s="24">
        <f t="shared" si="35"/>
        <v>20</v>
      </c>
      <c r="AQ21" s="24">
        <f>AN21+21</f>
        <v>27</v>
      </c>
      <c r="AR21" s="25"/>
      <c r="AS21" s="9"/>
    </row>
    <row r="22" spans="1:45" x14ac:dyDescent="0.2">
      <c r="A22" s="5"/>
      <c r="B22" s="22" t="s">
        <v>11</v>
      </c>
      <c r="D22" s="23">
        <f>IF(D21&gt;0,D21+1,IF(D$18=4,1,0))</f>
        <v>0</v>
      </c>
      <c r="E22" s="24">
        <f t="shared" si="24"/>
        <v>6</v>
      </c>
      <c r="F22" s="24">
        <f t="shared" si="18"/>
        <v>13</v>
      </c>
      <c r="G22" s="24">
        <f t="shared" si="25"/>
        <v>20</v>
      </c>
      <c r="H22" s="24">
        <f>IF(E22+21&gt;31,"",E22+21)</f>
        <v>27</v>
      </c>
      <c r="I22" s="25"/>
      <c r="K22" s="23">
        <f>IF(K21&gt;0,K21+1,IF(K$18=4,1,0))</f>
        <v>3</v>
      </c>
      <c r="L22" s="24">
        <f t="shared" si="26"/>
        <v>10</v>
      </c>
      <c r="M22" s="24">
        <f t="shared" si="19"/>
        <v>17</v>
      </c>
      <c r="N22" s="24">
        <f t="shared" si="27"/>
        <v>24</v>
      </c>
      <c r="O22" s="24">
        <f>IF(L22+21&gt;31,"",L22+21)</f>
        <v>31</v>
      </c>
      <c r="P22" s="25"/>
      <c r="R22" s="23">
        <f>IF(R21&gt;0,R21+1,IF(R$18=4,1,0))</f>
        <v>0</v>
      </c>
      <c r="S22" s="24">
        <f t="shared" si="28"/>
        <v>7</v>
      </c>
      <c r="T22" s="24">
        <f t="shared" si="20"/>
        <v>14</v>
      </c>
      <c r="U22" s="24">
        <f t="shared" si="29"/>
        <v>21</v>
      </c>
      <c r="V22" s="24">
        <f>IF(S22+21&gt;30,"",S22+21)</f>
        <v>28</v>
      </c>
      <c r="W22" s="25"/>
      <c r="Y22" s="23">
        <f>IF(Y21&gt;0,Y21+1,IF(Y$18=4,1,0))</f>
        <v>0</v>
      </c>
      <c r="Z22" s="24">
        <f t="shared" si="30"/>
        <v>5</v>
      </c>
      <c r="AA22" s="24">
        <f t="shared" si="21"/>
        <v>12</v>
      </c>
      <c r="AB22" s="24">
        <f t="shared" si="31"/>
        <v>19</v>
      </c>
      <c r="AC22" s="24">
        <f>IF(Z22+21&gt;31,"",Z22+21)</f>
        <v>26</v>
      </c>
      <c r="AD22" s="25"/>
      <c r="AF22" s="23">
        <f>IF(AF21&gt;0,AF21+1,IF(AF$18=4,1,0))</f>
        <v>2</v>
      </c>
      <c r="AG22" s="24">
        <f t="shared" si="32"/>
        <v>9</v>
      </c>
      <c r="AH22" s="24">
        <f t="shared" si="22"/>
        <v>16</v>
      </c>
      <c r="AI22" s="24">
        <f t="shared" si="33"/>
        <v>23</v>
      </c>
      <c r="AJ22" s="24">
        <f>IF(AG22+21&gt;30,"",AG22+21)</f>
        <v>30</v>
      </c>
      <c r="AK22" s="25"/>
      <c r="AM22" s="23">
        <f>IF(AM21&gt;0,AM21+1,IF(AM$18=4,1,0))</f>
        <v>0</v>
      </c>
      <c r="AN22" s="24">
        <f t="shared" si="34"/>
        <v>7</v>
      </c>
      <c r="AO22" s="24">
        <f t="shared" si="23"/>
        <v>14</v>
      </c>
      <c r="AP22" s="24">
        <f t="shared" si="35"/>
        <v>21</v>
      </c>
      <c r="AQ22" s="24">
        <f>IF(AN22+21&gt;31,"",AN22+21)</f>
        <v>28</v>
      </c>
      <c r="AR22" s="25"/>
      <c r="AS22" s="9"/>
    </row>
    <row r="23" spans="1:45" x14ac:dyDescent="0.2">
      <c r="A23" s="5"/>
      <c r="B23" s="22" t="s">
        <v>12</v>
      </c>
      <c r="D23" s="23">
        <f>IF(D22&gt;0,D22+1,IF(D$18=5,1,0))</f>
        <v>0</v>
      </c>
      <c r="E23" s="24">
        <f t="shared" si="24"/>
        <v>7</v>
      </c>
      <c r="F23" s="24">
        <f t="shared" si="18"/>
        <v>14</v>
      </c>
      <c r="G23" s="24">
        <f t="shared" si="25"/>
        <v>21</v>
      </c>
      <c r="H23" s="24">
        <f>IF(E23+21&gt;31,"",E23+21)</f>
        <v>28</v>
      </c>
      <c r="I23" s="25"/>
      <c r="K23" s="23">
        <f>IF(K22&gt;0,K22+1,IF(K$18=5,1,0))</f>
        <v>4</v>
      </c>
      <c r="L23" s="24">
        <f t="shared" si="26"/>
        <v>11</v>
      </c>
      <c r="M23" s="24">
        <f t="shared" si="19"/>
        <v>18</v>
      </c>
      <c r="N23" s="24">
        <f t="shared" si="27"/>
        <v>25</v>
      </c>
      <c r="O23" s="24" t="str">
        <f>IF(L23+21&gt;31,"",L23+21)</f>
        <v/>
      </c>
      <c r="P23" s="25"/>
      <c r="R23" s="23">
        <f>IF(R22&gt;0,R22+1,IF(R$18=5,1,0))</f>
        <v>1</v>
      </c>
      <c r="S23" s="24">
        <f t="shared" si="28"/>
        <v>8</v>
      </c>
      <c r="T23" s="24">
        <f t="shared" si="20"/>
        <v>15</v>
      </c>
      <c r="U23" s="24">
        <f t="shared" si="29"/>
        <v>22</v>
      </c>
      <c r="V23" s="24">
        <f>IF(S23+21&gt;30,"",S23+21)</f>
        <v>29</v>
      </c>
      <c r="W23" s="25"/>
      <c r="Y23" s="23">
        <f>IF(Y22&gt;0,Y22+1,IF(Y$18=5,1,0))</f>
        <v>0</v>
      </c>
      <c r="Z23" s="24">
        <f t="shared" si="30"/>
        <v>6</v>
      </c>
      <c r="AA23" s="24">
        <f t="shared" si="21"/>
        <v>13</v>
      </c>
      <c r="AB23" s="24">
        <f t="shared" si="31"/>
        <v>20</v>
      </c>
      <c r="AC23" s="24">
        <f>IF(Z23+21&gt;31,"",Z23+21)</f>
        <v>27</v>
      </c>
      <c r="AD23" s="25"/>
      <c r="AF23" s="23">
        <f>IF(AF22&gt;0,AF22+1,IF(AF$18=5,1,0))</f>
        <v>3</v>
      </c>
      <c r="AG23" s="24">
        <f t="shared" si="32"/>
        <v>10</v>
      </c>
      <c r="AH23" s="24">
        <f t="shared" si="22"/>
        <v>17</v>
      </c>
      <c r="AI23" s="24">
        <f t="shared" si="33"/>
        <v>24</v>
      </c>
      <c r="AJ23" s="24" t="str">
        <f>IF(AG23+21&gt;30,"",AG23+21)</f>
        <v/>
      </c>
      <c r="AK23" s="25"/>
      <c r="AM23" s="23">
        <f>IF(AM22&gt;0,AM22+1,IF(AM$18=5,1,0))</f>
        <v>1</v>
      </c>
      <c r="AN23" s="24">
        <f t="shared" si="34"/>
        <v>8</v>
      </c>
      <c r="AO23" s="24">
        <f t="shared" si="23"/>
        <v>15</v>
      </c>
      <c r="AP23" s="24">
        <f t="shared" si="35"/>
        <v>22</v>
      </c>
      <c r="AQ23" s="24">
        <f>IF(AN23+21&gt;31,"",AN23+21)</f>
        <v>29</v>
      </c>
      <c r="AR23" s="25"/>
      <c r="AS23" s="9"/>
    </row>
    <row r="24" spans="1:45" x14ac:dyDescent="0.2">
      <c r="A24" s="5"/>
      <c r="B24" s="27" t="s">
        <v>13</v>
      </c>
      <c r="D24" s="28">
        <f>IF(D23&gt;0,D23+1,IF(D$18=6,1,0))</f>
        <v>1</v>
      </c>
      <c r="E24" s="29">
        <f t="shared" si="24"/>
        <v>8</v>
      </c>
      <c r="F24" s="29">
        <f t="shared" si="18"/>
        <v>15</v>
      </c>
      <c r="G24" s="29">
        <f t="shared" si="25"/>
        <v>22</v>
      </c>
      <c r="H24" s="29">
        <f>IF(E24+21&gt;31,"",E24+21)</f>
        <v>29</v>
      </c>
      <c r="I24" s="30"/>
      <c r="K24" s="28">
        <f>IF(K23&gt;0,K23+1,IF(K$18=6,1,0))</f>
        <v>5</v>
      </c>
      <c r="L24" s="29">
        <f t="shared" si="26"/>
        <v>12</v>
      </c>
      <c r="M24" s="29">
        <f t="shared" si="19"/>
        <v>19</v>
      </c>
      <c r="N24" s="29">
        <f t="shared" si="27"/>
        <v>26</v>
      </c>
      <c r="O24" s="29" t="str">
        <f>IF(L24+21&gt;31,"",L24+21)</f>
        <v/>
      </c>
      <c r="P24" s="30"/>
      <c r="R24" s="28">
        <f>IF(R23&gt;0,R23+1,IF(R$18=6,1,0))</f>
        <v>2</v>
      </c>
      <c r="S24" s="29">
        <f t="shared" si="28"/>
        <v>9</v>
      </c>
      <c r="T24" s="29">
        <f t="shared" si="20"/>
        <v>16</v>
      </c>
      <c r="U24" s="29">
        <f t="shared" si="29"/>
        <v>23</v>
      </c>
      <c r="V24" s="29">
        <f>IF(S24+21&gt;30,"",S24+21)</f>
        <v>30</v>
      </c>
      <c r="W24" s="30"/>
      <c r="Y24" s="28">
        <f>IF(Y23&gt;0,Y23+1,IF(Y$18=6,1,0))</f>
        <v>0</v>
      </c>
      <c r="Z24" s="29">
        <f t="shared" si="30"/>
        <v>7</v>
      </c>
      <c r="AA24" s="29">
        <f t="shared" si="21"/>
        <v>14</v>
      </c>
      <c r="AB24" s="29">
        <f t="shared" si="31"/>
        <v>21</v>
      </c>
      <c r="AC24" s="29">
        <f>IF(Z24+21&gt;31,"",Z24+21)</f>
        <v>28</v>
      </c>
      <c r="AD24" s="30"/>
      <c r="AF24" s="28">
        <f>IF(AF23&gt;0,AF23+1,IF(AF$18=6,1,0))</f>
        <v>4</v>
      </c>
      <c r="AG24" s="29">
        <f t="shared" si="32"/>
        <v>11</v>
      </c>
      <c r="AH24" s="29">
        <f t="shared" si="22"/>
        <v>18</v>
      </c>
      <c r="AI24" s="29">
        <f t="shared" si="33"/>
        <v>25</v>
      </c>
      <c r="AJ24" s="29" t="str">
        <f>IF(AG24+21&gt;30,"",AG24+21)</f>
        <v/>
      </c>
      <c r="AK24" s="30"/>
      <c r="AM24" s="28">
        <f>IF(AM23&gt;0,AM23+1,IF(AM$18=6,1,0))</f>
        <v>2</v>
      </c>
      <c r="AN24" s="29">
        <f t="shared" si="34"/>
        <v>9</v>
      </c>
      <c r="AO24" s="29">
        <f t="shared" si="23"/>
        <v>16</v>
      </c>
      <c r="AP24" s="29">
        <f t="shared" si="35"/>
        <v>23</v>
      </c>
      <c r="AQ24" s="29">
        <f>IF(AN24+21&gt;31,"",AN24+21)</f>
        <v>30</v>
      </c>
      <c r="AR24" s="30"/>
      <c r="AS24" s="9"/>
    </row>
    <row r="25" spans="1:45" x14ac:dyDescent="0.2">
      <c r="A25" s="5"/>
      <c r="B25" s="32" t="s">
        <v>14</v>
      </c>
      <c r="D25" s="33">
        <f>IF(D24&gt;0,D24+1,IF(D$18=7,1,0))</f>
        <v>2</v>
      </c>
      <c r="E25" s="34">
        <f t="shared" si="24"/>
        <v>9</v>
      </c>
      <c r="F25" s="34">
        <f t="shared" si="18"/>
        <v>16</v>
      </c>
      <c r="G25" s="34">
        <f t="shared" si="25"/>
        <v>23</v>
      </c>
      <c r="H25" s="34">
        <f>IF(E25+21&gt;31,"",E25+21)</f>
        <v>30</v>
      </c>
      <c r="I25" s="35"/>
      <c r="K25" s="33">
        <f>IF(K24&gt;0,K24+1,IF(K$18=7,1,0))</f>
        <v>6</v>
      </c>
      <c r="L25" s="34">
        <f t="shared" si="26"/>
        <v>13</v>
      </c>
      <c r="M25" s="34">
        <f t="shared" si="19"/>
        <v>20</v>
      </c>
      <c r="N25" s="34">
        <f t="shared" si="27"/>
        <v>27</v>
      </c>
      <c r="O25" s="34" t="str">
        <f>IF(L25+21&gt;31,"",L25+21)</f>
        <v/>
      </c>
      <c r="P25" s="35"/>
      <c r="R25" s="33">
        <f>IF(R24&gt;0,R24+1,IF(R$18=7,1,0))</f>
        <v>3</v>
      </c>
      <c r="S25" s="34">
        <f t="shared" si="28"/>
        <v>10</v>
      </c>
      <c r="T25" s="34">
        <f t="shared" si="20"/>
        <v>17</v>
      </c>
      <c r="U25" s="34">
        <f t="shared" si="29"/>
        <v>24</v>
      </c>
      <c r="V25" s="34" t="str">
        <f>IF(S25+21&gt;30,"",S25+21)</f>
        <v/>
      </c>
      <c r="W25" s="35"/>
      <c r="Y25" s="33">
        <f>IF(Y24&gt;0,Y24+1,IF(Y$18=7,1,0))</f>
        <v>1</v>
      </c>
      <c r="Z25" s="34">
        <f t="shared" si="30"/>
        <v>8</v>
      </c>
      <c r="AA25" s="34">
        <f t="shared" si="21"/>
        <v>15</v>
      </c>
      <c r="AB25" s="34">
        <f t="shared" si="31"/>
        <v>22</v>
      </c>
      <c r="AC25" s="34">
        <f>IF(Z25+21&gt;31,"",Z25+21)</f>
        <v>29</v>
      </c>
      <c r="AD25" s="35"/>
      <c r="AF25" s="33">
        <f>IF(AF24&gt;0,AF24+1,IF(AF$18=7,1,0))</f>
        <v>5</v>
      </c>
      <c r="AG25" s="34">
        <f t="shared" si="32"/>
        <v>12</v>
      </c>
      <c r="AH25" s="34">
        <f t="shared" si="22"/>
        <v>19</v>
      </c>
      <c r="AI25" s="34">
        <f t="shared" si="33"/>
        <v>26</v>
      </c>
      <c r="AJ25" s="34" t="str">
        <f>IF(AG25+21&gt;30,"",AG25+21)</f>
        <v/>
      </c>
      <c r="AK25" s="35"/>
      <c r="AM25" s="33">
        <f>IF(AM24&gt;0,AM24+1,IF(AM$18=7,1,0))</f>
        <v>3</v>
      </c>
      <c r="AN25" s="34">
        <f t="shared" si="34"/>
        <v>10</v>
      </c>
      <c r="AO25" s="34">
        <f t="shared" si="23"/>
        <v>17</v>
      </c>
      <c r="AP25" s="34">
        <f t="shared" si="35"/>
        <v>24</v>
      </c>
      <c r="AQ25" s="34">
        <f>IF(AN25+21&gt;31,"",AN25+21)</f>
        <v>31</v>
      </c>
      <c r="AR25" s="35"/>
      <c r="AS25" s="9"/>
    </row>
    <row r="26" spans="1:45" ht="13.5" thickBot="1" x14ac:dyDescent="0.25">
      <c r="A26" s="37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9"/>
    </row>
    <row r="27" spans="1:45" ht="13.5" thickTop="1" x14ac:dyDescent="0.2"/>
    <row r="28" spans="1:45" x14ac:dyDescent="0.2">
      <c r="T28" s="40"/>
      <c r="U28" s="41"/>
      <c r="V28" s="41"/>
      <c r="W28" s="41"/>
      <c r="X28" s="41"/>
      <c r="Y28" s="41"/>
      <c r="Z28" s="41"/>
      <c r="AA28" s="41"/>
      <c r="AB28" s="41"/>
    </row>
    <row r="29" spans="1:45" x14ac:dyDescent="0.2">
      <c r="D29" s="42"/>
      <c r="E29" s="42"/>
      <c r="F29" s="42"/>
      <c r="G29" s="42"/>
      <c r="H29" s="42"/>
      <c r="I29" s="43"/>
      <c r="J29" s="43"/>
      <c r="K29" s="43"/>
      <c r="L29" s="43"/>
      <c r="M29" s="43"/>
    </row>
  </sheetData>
  <mergeCells count="5">
    <mergeCell ref="B2:AR2"/>
    <mergeCell ref="W4:Y4"/>
    <mergeCell ref="T28:AB28"/>
    <mergeCell ref="D29:H29"/>
    <mergeCell ref="I29:M29"/>
  </mergeCells>
  <conditionalFormatting sqref="AC19:AC20 AC22 AC24:AC25">
    <cfRule type="cellIs" dxfId="14" priority="15" stopIfTrue="1" operator="equal">
      <formula>29</formula>
    </cfRule>
  </conditionalFormatting>
  <conditionalFormatting sqref="AC21">
    <cfRule type="cellIs" dxfId="13" priority="14" stopIfTrue="1" operator="equal">
      <formula>29</formula>
    </cfRule>
  </conditionalFormatting>
  <conditionalFormatting sqref="AC23">
    <cfRule type="cellIs" dxfId="12" priority="13" stopIfTrue="1" operator="equal">
      <formula>29</formula>
    </cfRule>
  </conditionalFormatting>
  <conditionalFormatting sqref="O25 O20:O23">
    <cfRule type="cellIs" dxfId="11" priority="12" stopIfTrue="1" operator="equal">
      <formula>30</formula>
    </cfRule>
  </conditionalFormatting>
  <conditionalFormatting sqref="O24">
    <cfRule type="cellIs" dxfId="10" priority="11" stopIfTrue="1" operator="equal">
      <formula>30</formula>
    </cfRule>
  </conditionalFormatting>
  <conditionalFormatting sqref="P19">
    <cfRule type="cellIs" dxfId="9" priority="10" stopIfTrue="1" operator="equal">
      <formula>30</formula>
    </cfRule>
  </conditionalFormatting>
  <conditionalFormatting sqref="AC8 AB9 AB11 AB13:AB14">
    <cfRule type="cellIs" dxfId="8" priority="9" stopIfTrue="1" operator="equal">
      <formula>23</formula>
    </cfRule>
  </conditionalFormatting>
  <conditionalFormatting sqref="AH12:AH14 AI9 AI11">
    <cfRule type="cellIs" dxfId="7" priority="8" stopIfTrue="1" operator="equal">
      <formula>19</formula>
    </cfRule>
  </conditionalFormatting>
  <conditionalFormatting sqref="AB10">
    <cfRule type="cellIs" dxfId="6" priority="7" stopIfTrue="1" operator="equal">
      <formula>23</formula>
    </cfRule>
  </conditionalFormatting>
  <conditionalFormatting sqref="AI8">
    <cfRule type="cellIs" dxfId="5" priority="6" stopIfTrue="1" operator="equal">
      <formula>19</formula>
    </cfRule>
  </conditionalFormatting>
  <conditionalFormatting sqref="AB12">
    <cfRule type="cellIs" dxfId="4" priority="5" stopIfTrue="1" operator="equal">
      <formula>23</formula>
    </cfRule>
  </conditionalFormatting>
  <conditionalFormatting sqref="AI10">
    <cfRule type="cellIs" dxfId="3" priority="4" stopIfTrue="1" operator="equal">
      <formula>19</formula>
    </cfRule>
  </conditionalFormatting>
  <conditionalFormatting sqref="D8:D9 D12:D14">
    <cfRule type="cellIs" dxfId="2" priority="3" stopIfTrue="1" operator="equal">
      <formula>1</formula>
    </cfRule>
  </conditionalFormatting>
  <conditionalFormatting sqref="D10">
    <cfRule type="cellIs" dxfId="1" priority="2" stopIfTrue="1" operator="equal">
      <formula>1</formula>
    </cfRule>
  </conditionalFormatting>
  <conditionalFormatting sqref="D11">
    <cfRule type="cellIs" dxfId="0" priority="1" stopIfTrue="1" operator="equal">
      <formula>1</formula>
    </cfRule>
  </conditionalFormatting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Spinner 1">
              <controlPr defaultSize="0" autoPict="0">
                <anchor moveWithCells="1" sizeWithCells="1">
                  <from>
                    <xdr:col>25</xdr:col>
                    <xdr:colOff>28575</xdr:colOff>
                    <xdr:row>2</xdr:row>
                    <xdr:rowOff>152400</xdr:rowOff>
                  </from>
                  <to>
                    <xdr:col>26</xdr:col>
                    <xdr:colOff>133350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Sayfa1</vt:lpstr>
      <vt:lpstr>Sayfa1!byil</vt:lpstr>
      <vt:lpstr>Sayfa1!hata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Chef</dc:creator>
  <cp:lastModifiedBy>Chef</cp:lastModifiedBy>
  <dcterms:created xsi:type="dcterms:W3CDTF">2022-11-17T07:58:15Z</dcterms:created>
  <dcterms:modified xsi:type="dcterms:W3CDTF">2022-11-17T07:59:06Z</dcterms:modified>
</cp:coreProperties>
</file>